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0115" windowHeight="7950" tabRatio="829" firstSheet="1" activeTab="1"/>
  </bookViews>
  <sheets>
    <sheet name="Bảng tổng hợp" sheetId="1" r:id="rId1"/>
    <sheet name="Khoa Kinht ế" sheetId="2" r:id="rId2"/>
    <sheet name="Khoa Kế toán" sheetId="3" r:id="rId3"/>
    <sheet name="Khoa QTKD" sheetId="4" r:id="rId4"/>
    <sheet name="Khoa QLLKT" sheetId="5" r:id="rId5"/>
    <sheet name="Khoa NHTC" sheetId="6" r:id="rId6"/>
    <sheet name="Khoa Marketing TM&amp;DL" sheetId="7" r:id="rId7"/>
    <sheet name="Khoa KHCB" sheetId="8" r:id="rId8"/>
    <sheet name="VienDDaTTQT; QT&amp;NNL" sheetId="9" r:id="rId9"/>
    <sheet name="Sheet1" sheetId="10" r:id="rId10"/>
  </sheets>
  <definedNames>
    <definedName name="_xlnm._FilterDatabase" localSheetId="2" hidden="1">'Khoa Kế toán'!$A$1:$L$91</definedName>
    <definedName name="_xlnm._FilterDatabase" localSheetId="1" hidden="1">'Khoa Kinht ế'!$A$1:$M$69</definedName>
    <definedName name="_xlnm._FilterDatabase" localSheetId="6" hidden="1">'Khoa Marketing TM&amp;DL'!$A$1:$K$31</definedName>
    <definedName name="_xlnm._FilterDatabase" localSheetId="4" hidden="1">'Khoa QLLKT'!$A$1:$K$75</definedName>
    <definedName name="_xlnm._FilterDatabase" localSheetId="3" hidden="1">'Khoa QTKD'!$A$1:$K$56</definedName>
    <definedName name="OLE_LINK4" localSheetId="3">'Khoa QTKD'!$B$7</definedName>
  </definedNames>
  <calcPr calcId="144525"/>
</workbook>
</file>

<file path=xl/calcChain.xml><?xml version="1.0" encoding="utf-8"?>
<calcChain xmlns="http://schemas.openxmlformats.org/spreadsheetml/2006/main">
  <c r="S28" i="1" l="1"/>
  <c r="R28" i="1"/>
  <c r="S27" i="1"/>
  <c r="R27" i="1"/>
  <c r="S26" i="1"/>
  <c r="R26" i="1"/>
  <c r="S25" i="1"/>
  <c r="R25" i="1"/>
  <c r="S24" i="1"/>
  <c r="R24" i="1"/>
  <c r="S23" i="1"/>
  <c r="R23" i="1"/>
  <c r="S22" i="1"/>
  <c r="R22" i="1"/>
  <c r="S21" i="1"/>
  <c r="R21" i="1"/>
  <c r="S14" i="1"/>
  <c r="R14" i="1"/>
  <c r="S13" i="1"/>
  <c r="R13" i="1"/>
  <c r="S12" i="1"/>
  <c r="R12" i="1"/>
  <c r="S11" i="1"/>
  <c r="R11" i="1"/>
  <c r="S10" i="1"/>
  <c r="R10" i="1"/>
  <c r="S9" i="1"/>
  <c r="R9" i="1"/>
  <c r="S8" i="1"/>
  <c r="R8" i="1"/>
  <c r="A8" i="9"/>
  <c r="A9" i="9" s="1"/>
  <c r="A10" i="9" s="1"/>
  <c r="A11" i="9" s="1"/>
  <c r="A12" i="9" s="1"/>
  <c r="A13" i="9" s="1"/>
  <c r="A14" i="9" s="1"/>
  <c r="A15" i="9" s="1"/>
  <c r="A16" i="9" s="1"/>
  <c r="A17" i="9" s="1"/>
  <c r="A18" i="9" s="1"/>
  <c r="A19" i="9" s="1"/>
  <c r="A62" i="8"/>
  <c r="A63" i="8" s="1"/>
  <c r="A64" i="8" s="1"/>
  <c r="A65" i="8" s="1"/>
  <c r="A66" i="8" s="1"/>
  <c r="A67" i="8" s="1"/>
  <c r="A68" i="8" s="1"/>
  <c r="A69" i="8" s="1"/>
  <c r="A70" i="8" s="1"/>
  <c r="A71" i="8" s="1"/>
  <c r="A72" i="8" s="1"/>
  <c r="A73" i="8" s="1"/>
  <c r="S7" i="1"/>
  <c r="R7" i="1"/>
  <c r="Q28" i="1" l="1"/>
  <c r="P28" i="1"/>
  <c r="Q14" i="1"/>
  <c r="P14" i="1"/>
  <c r="Q27" i="1"/>
  <c r="P27" i="1"/>
  <c r="Q26" i="1"/>
  <c r="P26" i="1"/>
  <c r="Q25" i="1"/>
  <c r="P25" i="1"/>
  <c r="Q24" i="1"/>
  <c r="P24" i="1"/>
  <c r="Q23" i="1"/>
  <c r="P23" i="1"/>
  <c r="Q22" i="1"/>
  <c r="P22" i="1"/>
  <c r="Q21" i="1"/>
  <c r="P21" i="1"/>
  <c r="Q13" i="1"/>
  <c r="P13" i="1"/>
  <c r="Q12" i="1"/>
  <c r="P12" i="1"/>
  <c r="Q11" i="1"/>
  <c r="P11" i="1"/>
  <c r="Q10" i="1"/>
  <c r="P10" i="1"/>
  <c r="Q9" i="1"/>
  <c r="P9" i="1"/>
  <c r="Q8" i="1"/>
  <c r="P8" i="1"/>
  <c r="Q7" i="1"/>
  <c r="P7" i="1"/>
  <c r="P15" i="1" l="1"/>
  <c r="Q15" i="1"/>
  <c r="P29" i="1"/>
  <c r="Q29" i="1"/>
  <c r="O27" i="1"/>
  <c r="N27" i="1"/>
  <c r="M27" i="1"/>
  <c r="L27" i="1"/>
  <c r="K27" i="1"/>
  <c r="J27" i="1"/>
  <c r="I27" i="1"/>
  <c r="H27" i="1"/>
  <c r="G27" i="1"/>
  <c r="F27" i="1"/>
  <c r="E27" i="1"/>
  <c r="D27" i="1"/>
  <c r="O26" i="1"/>
  <c r="N26" i="1"/>
  <c r="M26" i="1"/>
  <c r="L26" i="1"/>
  <c r="K26" i="1"/>
  <c r="J26" i="1"/>
  <c r="I26" i="1"/>
  <c r="H26" i="1"/>
  <c r="G26" i="1"/>
  <c r="F26" i="1"/>
  <c r="E26" i="1"/>
  <c r="D26" i="1"/>
  <c r="O25" i="1"/>
  <c r="N25" i="1"/>
  <c r="M25" i="1"/>
  <c r="L25" i="1"/>
  <c r="K25" i="1"/>
  <c r="J25" i="1"/>
  <c r="I25" i="1"/>
  <c r="H25" i="1"/>
  <c r="G25" i="1"/>
  <c r="F25" i="1"/>
  <c r="E25" i="1"/>
  <c r="D25" i="1"/>
  <c r="O24" i="1"/>
  <c r="N24" i="1"/>
  <c r="M24" i="1"/>
  <c r="L24" i="1"/>
  <c r="K24" i="1"/>
  <c r="J24" i="1"/>
  <c r="I24" i="1"/>
  <c r="H24" i="1"/>
  <c r="G24" i="1"/>
  <c r="F24" i="1"/>
  <c r="E24" i="1"/>
  <c r="D24" i="1"/>
  <c r="O23" i="1"/>
  <c r="N23" i="1"/>
  <c r="M23" i="1"/>
  <c r="L23" i="1"/>
  <c r="K23" i="1"/>
  <c r="J23" i="1"/>
  <c r="I23" i="1"/>
  <c r="H23" i="1"/>
  <c r="G23" i="1"/>
  <c r="F23" i="1"/>
  <c r="E23" i="1"/>
  <c r="D23" i="1"/>
  <c r="O22" i="1"/>
  <c r="N22" i="1"/>
  <c r="M22" i="1"/>
  <c r="L22" i="1"/>
  <c r="K22" i="1"/>
  <c r="J22" i="1"/>
  <c r="I22" i="1"/>
  <c r="H22" i="1"/>
  <c r="G22" i="1"/>
  <c r="F22" i="1"/>
  <c r="E22" i="1"/>
  <c r="D22" i="1"/>
  <c r="O21" i="1"/>
  <c r="N21" i="1"/>
  <c r="M21" i="1"/>
  <c r="L21" i="1"/>
  <c r="K21" i="1"/>
  <c r="J21" i="1"/>
  <c r="J29" i="1" s="1"/>
  <c r="I21" i="1"/>
  <c r="I29" i="1" s="1"/>
  <c r="H21" i="1"/>
  <c r="G21" i="1"/>
  <c r="F21" i="1"/>
  <c r="E21" i="1"/>
  <c r="D21" i="1"/>
  <c r="O13" i="1"/>
  <c r="N13" i="1"/>
  <c r="O12" i="1"/>
  <c r="N12" i="1"/>
  <c r="O11" i="1"/>
  <c r="N11" i="1"/>
  <c r="O10" i="1"/>
  <c r="N10" i="1"/>
  <c r="O9" i="1"/>
  <c r="N9" i="1"/>
  <c r="O8" i="1"/>
  <c r="N8" i="1"/>
  <c r="O7" i="1"/>
  <c r="N7" i="1"/>
  <c r="M13" i="1"/>
  <c r="L13" i="1"/>
  <c r="M12" i="1"/>
  <c r="L12" i="1"/>
  <c r="M11" i="1"/>
  <c r="L11" i="1"/>
  <c r="M10" i="1"/>
  <c r="L10" i="1"/>
  <c r="M9" i="1"/>
  <c r="L9" i="1"/>
  <c r="M8" i="1"/>
  <c r="L8" i="1"/>
  <c r="M7" i="1"/>
  <c r="L7" i="1"/>
  <c r="K13" i="1"/>
  <c r="J13" i="1"/>
  <c r="K12" i="1"/>
  <c r="J12" i="1"/>
  <c r="K11" i="1"/>
  <c r="J11" i="1"/>
  <c r="K10" i="1"/>
  <c r="J10" i="1"/>
  <c r="K9" i="1"/>
  <c r="J9" i="1"/>
  <c r="K8" i="1"/>
  <c r="J8" i="1"/>
  <c r="K7" i="1"/>
  <c r="J7" i="1"/>
  <c r="I13" i="1"/>
  <c r="H13" i="1"/>
  <c r="I12" i="1"/>
  <c r="H12" i="1"/>
  <c r="I11" i="1"/>
  <c r="H11" i="1"/>
  <c r="I10" i="1"/>
  <c r="H10" i="1"/>
  <c r="I9" i="1"/>
  <c r="H9" i="1"/>
  <c r="I8" i="1"/>
  <c r="H8" i="1"/>
  <c r="I7" i="1"/>
  <c r="H7" i="1"/>
  <c r="G13" i="1"/>
  <c r="F13" i="1"/>
  <c r="G12" i="1"/>
  <c r="F12" i="1"/>
  <c r="G11" i="1"/>
  <c r="F11" i="1"/>
  <c r="G10" i="1"/>
  <c r="F10" i="1"/>
  <c r="G9" i="1"/>
  <c r="F9" i="1"/>
  <c r="G8" i="1"/>
  <c r="F8" i="1"/>
  <c r="G7" i="1"/>
  <c r="F7" i="1"/>
  <c r="E13" i="1"/>
  <c r="E12" i="1"/>
  <c r="E11" i="1"/>
  <c r="E10" i="1"/>
  <c r="E9" i="1"/>
  <c r="E8" i="1"/>
  <c r="O29" i="1" l="1"/>
  <c r="H29" i="1"/>
  <c r="G29" i="1"/>
  <c r="L29" i="1"/>
  <c r="J15" i="1"/>
  <c r="K15" i="1"/>
  <c r="K29" i="1"/>
  <c r="M29" i="1"/>
  <c r="G15" i="1"/>
  <c r="O15" i="1"/>
  <c r="H15" i="1"/>
  <c r="D29" i="1"/>
  <c r="I15" i="1"/>
  <c r="E29" i="1"/>
  <c r="F15" i="1"/>
  <c r="N15" i="1"/>
  <c r="F29" i="1"/>
  <c r="N29" i="1"/>
  <c r="L15" i="1"/>
  <c r="M15" i="1"/>
  <c r="E7" i="1"/>
  <c r="E15" i="1" s="1"/>
  <c r="D13" i="1"/>
  <c r="D12" i="1"/>
  <c r="D11" i="1"/>
  <c r="D7" i="1"/>
  <c r="D10" i="1"/>
  <c r="D9" i="1"/>
  <c r="D8" i="1"/>
  <c r="D15" i="1" l="1"/>
</calcChain>
</file>

<file path=xl/comments1.xml><?xml version="1.0" encoding="utf-8"?>
<comments xmlns="http://schemas.openxmlformats.org/spreadsheetml/2006/main">
  <authors>
    <author>DUNGNAMKEN</author>
  </authors>
  <commentList>
    <comment ref="P9" authorId="0">
      <text>
        <r>
          <rPr>
            <b/>
            <sz val="9"/>
            <color indexed="81"/>
            <rFont val="Tahoma"/>
            <family val="2"/>
          </rPr>
          <t>DUNGNAMKEN:</t>
        </r>
        <r>
          <rPr>
            <sz val="9"/>
            <color indexed="81"/>
            <rFont val="Tahoma"/>
            <family val="2"/>
          </rPr>
          <t xml:space="preserve">
01 CSĐH</t>
        </r>
      </text>
    </comment>
    <comment ref="R9" authorId="0">
      <text>
        <r>
          <rPr>
            <b/>
            <sz val="9"/>
            <color indexed="81"/>
            <rFont val="Tahoma"/>
            <family val="2"/>
          </rPr>
          <t>DUNGNAMKEN:</t>
        </r>
        <r>
          <rPr>
            <sz val="9"/>
            <color indexed="81"/>
            <rFont val="Tahoma"/>
            <family val="2"/>
          </rPr>
          <t xml:space="preserve">
01 CSĐH</t>
        </r>
      </text>
    </comment>
  </commentList>
</comments>
</file>

<file path=xl/sharedStrings.xml><?xml version="1.0" encoding="utf-8"?>
<sst xmlns="http://schemas.openxmlformats.org/spreadsheetml/2006/main" count="4742" uniqueCount="1259">
  <si>
    <t>STT</t>
  </si>
  <si>
    <t>Đơn vị</t>
  </si>
  <si>
    <t>2015-2016</t>
  </si>
  <si>
    <t>2016-2017</t>
  </si>
  <si>
    <t>2017-2018</t>
  </si>
  <si>
    <t>2018-2019</t>
  </si>
  <si>
    <t>2019-2020</t>
  </si>
  <si>
    <t>2020-2021</t>
  </si>
  <si>
    <t>Kinh phí</t>
  </si>
  <si>
    <t>Ghi chú</t>
  </si>
  <si>
    <t>Mã hóa</t>
  </si>
  <si>
    <t>CS</t>
  </si>
  <si>
    <t>SV</t>
  </si>
  <si>
    <t>Kinh tế</t>
  </si>
  <si>
    <t>Kế toán</t>
  </si>
  <si>
    <t>QTKD</t>
  </si>
  <si>
    <t>NHTC</t>
  </si>
  <si>
    <t>QLLKT</t>
  </si>
  <si>
    <t>Marketing TM&amp;DL</t>
  </si>
  <si>
    <t>KHCB</t>
  </si>
  <si>
    <t>Tên đề tài</t>
  </si>
  <si>
    <t>Năm học</t>
  </si>
  <si>
    <t>Chủ nhiệm đề tài</t>
  </si>
  <si>
    <t>Nghiên cứu  hoạt động quản trị  rủi ro  trong thanh toán với khách hàng  tại các doanh nghiệp  kinh doanh du lịch trên địa bàn  thành phố Thái Nguyên.</t>
  </si>
  <si>
    <t>Th.S Nông Thị Dung</t>
  </si>
  <si>
    <t>Nghiên cứu thị trường bán lẻ hàng tiêu dùng ở nông thôn - huyện Phú Bình tỉnh Thái Nguyên</t>
  </si>
  <si>
    <t>Th.S Ngô Thị Hương Giang</t>
  </si>
  <si>
    <t>Nghiên cứu sự hài lòng của người bệnh đối với chất lượng dịch vụ y tế tại các cơ sở khám chữa bệnh trên địa bàn tỉnh Thái Nguyên.</t>
  </si>
  <si>
    <t>CN Nông Thị Minh Ngọc</t>
  </si>
  <si>
    <t>Nghiên cứu các yếu tố ảnh hưởng tới thoát nghèo của hộ nông dân miền núi huyện Phú Lương, tỉnh Thái Nguyên.</t>
  </si>
  <si>
    <t>Th.S Đông Văn Đạt</t>
  </si>
  <si>
    <t>Giải pháp cải thiện chất lượng đào tạo của các cơ sở dạy nghề trên địa bàn tỉnh Thái Nguyên</t>
  </si>
  <si>
    <t>CN Đỗ Thị Hoàng Yến</t>
  </si>
  <si>
    <t>Nghiên cứu các yếu tố ảnh hưởng đến động lực làm việc của người lao động trong các doanh nghiệp vừa và nhỏ trên địa bàn thành phố Thái Nguyên</t>
  </si>
  <si>
    <t>Th.S Nguyễn Đắc Dũng</t>
  </si>
  <si>
    <t>Nghiên cứu một số yếu tố chủ yếu ảnh hưởng đến hành vi mua sắm trực tuyến của người tiêu dùng tại địa bàn tỉnh Thái Nguyên</t>
  </si>
  <si>
    <t>CN Ngô Thị Minh Ngọc</t>
  </si>
  <si>
    <t>Nghiên cứu giải pháp nâng cao kỹ năng kiểm soát cảm xúc của nhân viên trực tiếp cung cấp dịch vụ tại các doanh nghiệp dịch vụ trên địa bàn tỉnh Thái Nguyên</t>
  </si>
  <si>
    <t>TS. Phạm Văn Hạnh</t>
  </si>
  <si>
    <t>Hoàn thiện công tác tự đánh giá chương trình đào tạo tại trường Đại học Kinh tế và Quản trị Kinh doanh – Đại học Thái Nguyên</t>
  </si>
  <si>
    <t>Th.S Nguyễn Đức Thu</t>
  </si>
  <si>
    <t>Phân tích ảnh hưởng của Nguồn vốn đầu tư trực tiếp nước ngoài tới bất bình đẳng thu nhập tại Việt Nam giai đoạn 2002-2014</t>
  </si>
  <si>
    <t>Th.S Nguyễn Hồng Hải</t>
  </si>
  <si>
    <t>Bỏ</t>
  </si>
  <si>
    <t>Phân tích báo cáo tài chính phục vụ công tác thanh tra, kiểm tra thuế tại các doanh nghiệp trên địa bàn tỉnh Thái Nguyên</t>
  </si>
  <si>
    <t>ThS. Hoàng Mỹ Bình</t>
  </si>
  <si>
    <t>Hoàn thiện công tác quản lý thu BHXH, BHYT bắt buộc đối với các doanh nghiệp trên địa bàn thị xã Sông Công</t>
  </si>
  <si>
    <t>ThS. Nguyễn Thị Thu Hiền</t>
  </si>
  <si>
    <t xml:space="preserve">Hoàn thiện phương pháp kiểm tra thuế tại Chi cục thuế Đồng Hỷ - Cục thuế tỉnh Thái Nguyên </t>
  </si>
  <si>
    <t>ThS. Thái Thị Thu Trang</t>
  </si>
  <si>
    <t>Kế toán trách nhiệm tại Công ty Cổ phần Xây dựng Cầu đường Hà Nội</t>
  </si>
  <si>
    <t>Vũ Thị Minh</t>
  </si>
  <si>
    <t>Nâng cao chất lượng thực tế môn học của sinh viên Khoa Kế toán–Trường ĐH Kinh tế &amp; QTKD</t>
  </si>
  <si>
    <t>Hoàng Thị Hải Yến</t>
  </si>
  <si>
    <t>Nghiên cứu các mô hình định giá trong kế toán và thực trạng áp dụng mô hình định giá trong kế toán Việt Nam</t>
  </si>
  <si>
    <t>Nguyễn Thị Thảo</t>
  </si>
  <si>
    <t>Hoàn thiện công tác kế toán hàng tồn kho tại các doanh nghiệp thương mại trên địa bàn Thành phố Thái Nguyên</t>
  </si>
  <si>
    <t>Thái Thị Thái Nguyên</t>
  </si>
  <si>
    <t>Hoàn thiện công tác tổ chức kế toán xuất khẩu tại Công ty Cổ phần Dệt lụa Nam Định</t>
  </si>
  <si>
    <t>ThS. Nguyễn Trọng Nghĩa</t>
  </si>
  <si>
    <t>Tăng cường kiểm soát nội bộ của Ngân hàng TMCP Công thương Việt Nam chi nhánh Lưu Xá - Thái Nguyên</t>
  </si>
  <si>
    <t>Nguyễn Thị Ngọc Bích</t>
  </si>
  <si>
    <t>Ứng dụng thông tin kế toán quản trị trong việc ra quyết định tại một số DN nhỏ và vừa trên địa bàn Tỉnh Thái Nguyên</t>
  </si>
  <si>
    <t>ThS. Nguyễn Thị Kim Oanh</t>
  </si>
  <si>
    <t>Phát triển chuẩn mực kế toán Việt Nam theo hướng chuẩn mực kế toán quốc tế</t>
  </si>
  <si>
    <t>Nguyễn Thu Hà</t>
  </si>
  <si>
    <t>Hoàn thiện hệ thống thông tin kế toán tại một số doanh nghiệp khai thác than trên địa bàn tỉnh TN</t>
  </si>
  <si>
    <t>Bạch Thị Huyên</t>
  </si>
  <si>
    <t>Giải pháp tăng cường kiểm soát nội bộ chi phí sản xuất tại Công ty cổ phần Đầu tư và Thương mại TNG</t>
  </si>
  <si>
    <t>Nguyễn Thị Thu Thư</t>
  </si>
  <si>
    <t>Hoàn thiệncông tác kế toán tài sản cố định hữu hình tại công ty cổ phần Gang Thép Thái Nguyên</t>
  </si>
  <si>
    <t>Giang Thị Trang</t>
  </si>
  <si>
    <t>Kế toán quản trị chi phí tại Nhà máy Xi măng Lưu Xá</t>
  </si>
  <si>
    <t>Khương Kiều Trang</t>
  </si>
  <si>
    <t xml:space="preserve">Ảnh hưởng của thông tư số 200/2014/TT-BTC đến tổ chức công tác kế toán tại Chi nhánh Công ty cổ phần Gang Thép Thái Nguyên </t>
  </si>
  <si>
    <t>Nguyễn Thu Hằng</t>
  </si>
  <si>
    <t>Kế toán quản trị chi phí môi trường tại Công ty Cổ phần Đầu tư và Thương mại TNG</t>
  </si>
  <si>
    <t>Nguyễn Thị Ánh Tuyết</t>
  </si>
  <si>
    <t>Vận dụng chuẩn mực kế toán số 17 trong công tác kế toán thuế tại Công ty TNHH MTV Cơ khí Thái Nguyên</t>
  </si>
  <si>
    <t>Vũ Thị Hoà</t>
  </si>
  <si>
    <t>Nâng cao ý thức tuân thủ các chuẩn mực kế toán doanh thu, chi phí tại các doanh nghiệp thương mại trên địa bàn thành phố Thái Nguyên</t>
  </si>
  <si>
    <t>Giải pháp tài chính nhằm nâng cao hiệu quả quản trị tài chính tại CTCP Khoáng sản Bắc Kan</t>
  </si>
  <si>
    <t>PGS.TS Hoàng Thị Thu</t>
  </si>
  <si>
    <t>Rủi ro lãi suất trong hoạt động kinh doanh ở các Ngân hàng TMCP niêm yết trên thị trường chứng khoán Việt Nam</t>
  </si>
  <si>
    <t>ThS. Nguyễn Thị Phương Thảo</t>
  </si>
  <si>
    <t>Hoàn thiện công tác quản lý thuế giá trị gia tăng đối với doanh nghiệp nhỏ và vừa tại chi cục thuế thành phố Thái Nguyên</t>
  </si>
  <si>
    <t>CN. Lê Thị Thu Phương</t>
  </si>
  <si>
    <t>Quản lý nợ xấu tại Ngân hàng thương mại cổ phần Công thương Việt Nam – Chi nhánh Thái Nguyên</t>
  </si>
  <si>
    <t>CN. Lã Thị Kim Anh</t>
  </si>
  <si>
    <t>Phân tích tài chính các doanh nghiệp ngành xi măng niêm yết tại Sở Giao dịch chứng khoán Hà nội</t>
  </si>
  <si>
    <t>ThS. Mai Thanh Giang</t>
  </si>
  <si>
    <t>Tăng cường quản trị tiền mặt của doanh nghiệp ngành vật liệu xây dựng niêm yết trên thị trường chứng khoán Việt Nam</t>
  </si>
  <si>
    <t>ThS. Nguyễn Việt Dũng</t>
  </si>
  <si>
    <t>Nâng cao chất lượng cho vay doanh nghiệp nhỏ và vừa tại ngân hàng TMCP Việt Nam Thịnh Vượng - Chi nhánh Thái Nguyên</t>
  </si>
  <si>
    <t>ThS. Ngô Thị Thu Mai</t>
  </si>
  <si>
    <t>Phân tích tác động của rủi ro tín dụng đến hiệu quả hoạt động của các ngân hàng TMCP niêm yết trên thị trường chứng khoản Việt Nam</t>
  </si>
  <si>
    <t>ThS. Nguyễn Thu Nga</t>
  </si>
  <si>
    <t>Quản trị rủi ro thanh khoản tại Ngân hàng TMCP Công thương Việt Nam – Chi nhánh Lưu Xá</t>
  </si>
  <si>
    <t>ThS. Hà Thị Thanh Nga</t>
  </si>
  <si>
    <t>Thực trạng hiệu quả huy động vốn tại Ngân hàng TMCP Công thương Việt Nam – Chi nhánh Thái Nguyên</t>
  </si>
  <si>
    <t>CN. Nguyễn Thị Linh Trang</t>
  </si>
  <si>
    <t>Giải pháp nâng cao hiệu quả sử dụng vốn lưu động tại Công ty cổ phần Kính Kala</t>
  </si>
  <si>
    <t>CN. Nguyễn Hà Thương</t>
  </si>
  <si>
    <t>Nâng cao chất lượng tín dụng nông nghiệp nông thôn tại Ngân hàng Nông nghiệp và phát triển nông thôn Việt Nam – Chi nhánh Thái nguyên</t>
  </si>
  <si>
    <t>ThS. Nguyễn Thị Thu Hằng</t>
  </si>
  <si>
    <t>Đánh giá chất lượng dịch vụ tại Ngân hàng thương mại Cổ phần Kỹ thương, Chi nhánh Thái Nguyên.</t>
  </si>
  <si>
    <t>ThS. Nguyễn Thị Kim Nhung</t>
  </si>
  <si>
    <t>Sử dụng mô hình hồi quy trong dự báo khó khăn tài chính của các công ty niêm yết trên thị trường chứng khoán Việt Nam</t>
  </si>
  <si>
    <t>ThS. Vũ Thị Loan</t>
  </si>
  <si>
    <t>Nâng cao hiệu quả sử dụng vốn tại Ngân hàng TMCP đầu tư và phát triển – Chi nhánh Thái Nguyên</t>
  </si>
  <si>
    <t>ThS. Phùng Thị Thu Hà</t>
  </si>
  <si>
    <t>Phát triển hoạt động phi tín dụng tại Ngân hàng TMCP Công thương Việt Nam - Chi nhánh Thái Nguyên</t>
  </si>
  <si>
    <t>Nghiệm thu k đạt</t>
  </si>
  <si>
    <t>Dương Thị Luyến</t>
  </si>
  <si>
    <t>Đánh giá hiệu quả kinh tế cây Ba kích trên địa bàn xã Đồng Sơn, huyện Hoành Bồ, tỉnh Quảng Ninh</t>
  </si>
  <si>
    <t>PGS.TS. Đỗ Quang Quý</t>
  </si>
  <si>
    <t>Đánh giá mức độ hài lòng của các doanh nghiệp về sự phục vụ của cơ quan thuế trên địa bàn thành phố Thái Nguyên</t>
  </si>
  <si>
    <t>Th.S. Nguyễn Như Trang</t>
  </si>
  <si>
    <t>Phát triển công nghiệp phụ trợ tỉnh Thái Nguyên giai đoạn 2015-2020</t>
  </si>
  <si>
    <t>ThS. Nguyễn Thu Hà</t>
  </si>
  <si>
    <t>Phân tích các nhân tố ảnh hưởng đến khả năng tham gia nghiên cứu khoa học của sinh viên trường ĐH Kinh tế &amp; QTKD -  ĐH Thái Nguyên</t>
  </si>
  <si>
    <t>Th.S. Lê Thị Yến</t>
  </si>
  <si>
    <t>Đánh giá mức độ hài lòng của khách hàng với chương trình tín dụng học sinh, sinh viên có hoàn cảnh khó khăn tại ngân hàng chính sách xã hội huyện Đại từ, tỉnh Thái Nguyên</t>
  </si>
  <si>
    <t>Th.S. Phạm Lê Vân</t>
  </si>
  <si>
    <t>Phân tích các nhân tố ảnh hưởng đến khả năng tiếp cận vốn tín dụng của các hộ nông dân trên địa bàn tỉnh Thái Nguyên</t>
  </si>
  <si>
    <t>Th.S. Đinh Trọng Ân</t>
  </si>
  <si>
    <t>Cơ sở khoa học cho phát triển kinh tế theo vùng lãnh thổ tại Tây Bắc Việt Nam</t>
  </si>
  <si>
    <t>Th.S. Hà Vũ Nam</t>
  </si>
  <si>
    <t xml:space="preserve">Liên kết vùng trong thu hút vốn đầu tư trực tiếp nước ngoài ở khu vực trung du và miền núi phía bắc </t>
  </si>
  <si>
    <t>Th.S. Trịnh Thị Thu Trang</t>
  </si>
  <si>
    <t>Nghiên cứu ảnh hưởng của môi trường đầu tư đến việc thu hút đầu tư trực tiếp nước ngoài (FDI) vào tỉnh Thái Nguyên</t>
  </si>
  <si>
    <t>Th.S. Đinh Thị Vững</t>
  </si>
  <si>
    <t>Hiệu quả kinh tế trồng bưởi Diễn tại xã Tân Quang – thị xã Sông Công – tỉnh Thái Nguyên</t>
  </si>
  <si>
    <t>CN. Dương Thị Huyền Trang</t>
  </si>
  <si>
    <t>Giải pháp nâng cao hiệu quả sử dụng vốn đầu tư công trình hạ tầng kỹ thuật các huyện miền núi tỉnh Thái Nguyên</t>
  </si>
  <si>
    <t>CN. Vũ Bạch Diệp</t>
  </si>
  <si>
    <t>Phát triển doanh nghiệp nhỏ và vừa của thành phố Thái Nguyên, tỉnh Thái Nguyên</t>
  </si>
  <si>
    <t>Th.S. Triệu Văn Huấn</t>
  </si>
  <si>
    <t>Các yếu tố ảnh hưởng đến việc định hướng nghề nghiệp của sinh viên trường Đại học Kinh tế và Quản trị kinh doanh trong bối cảnh toàn cầu hóa</t>
  </si>
  <si>
    <t>CN. Lê Thùy Linh</t>
  </si>
  <si>
    <t>Các yếu tố ảnh hưởng đến kết quả học tập của sinh viên Khoa Kinh tế trường Đại học Kinh tế và Quản trị kinh doanh</t>
  </si>
  <si>
    <t>CN. Nguyễn Thị Thanh Quý</t>
  </si>
  <si>
    <t>Đánh giá tác động của Dự án thoát nước và xử lý nước thải đối với các vấn đề về môi trường trên địa bàn thành phố Thái Nguyên</t>
  </si>
  <si>
    <t>CN. Đào Ngọc Dương</t>
  </si>
  <si>
    <t>Giải pháp nhằm tăng cường hoạt động đầu tư phát triển kinh tế tại tỉnh Thái Nguyên giai đoạn 2016-2020</t>
  </si>
  <si>
    <t>ThS. Cao Phương Nga</t>
  </si>
  <si>
    <t>Phương trình vi phân nghiên cứu tính trễ của các biến kinh tế khi chịu tác động bởi chính sách</t>
  </si>
  <si>
    <t>TS. Nguyễn Văn Minh</t>
  </si>
  <si>
    <t>Ứng dụng một số phần mềm thống kê trong bài toán kiểm định giả thuyết</t>
  </si>
  <si>
    <t>ThS. Hoàng Thanh Hải</t>
  </si>
  <si>
    <t>Sử dụng mô hình toán kinh tế đánh giá đóng góp của lao động đến giá trị sản xuất kinh doanh của các doanh nghiệp tỉnh Thái Nguyên</t>
  </si>
  <si>
    <t>ThS. Trần Thị Mai</t>
  </si>
  <si>
    <t>Ứng dụng phần mềm Matlab để giải một số mô hình toán trong kinh tế</t>
  </si>
  <si>
    <t>ThS. Nguyễn Quỳnh Hoa</t>
  </si>
  <si>
    <t>Nghiên cứu thể dục thể thao ngoại khóa cho sinh viên Trường Đại học Kinh tế &amp; Quản trị kinh doanh</t>
  </si>
  <si>
    <t>ThS. Nguyễn Văn Thanh</t>
  </si>
  <si>
    <t>Đánh giá các nhân tố tác động đến lối sống của sinh viên trường Đại học Kinh tế &amp; QTKD – Đại học Thái Nguyên</t>
  </si>
  <si>
    <t>ThS. Lê Thị Thu Huyền</t>
  </si>
  <si>
    <t>Đánh giá mức độ hài lòng của độc giả về chất lượng dịch vụ thư viện trường Đại học Kinh tế và Quản trị kinh doanh – Đại học Thái Nguyên</t>
  </si>
  <si>
    <t>ThS. Đoàn Mạnh Hồng</t>
  </si>
  <si>
    <t xml:space="preserve">Các yếu tố ảnh hưởng đến sự hài lòng và động lực làm việc của giảng viên các trường đại học tại Thái Nguyên </t>
  </si>
  <si>
    <t>ThS. Lê Thu Hà</t>
  </si>
  <si>
    <t>Các yếu tố ảnh hưởng đến sự hài lòng của người lao động tại Công ty Cổ phần Gang Thép Thái Nguyên</t>
  </si>
  <si>
    <t>ThS. Nguyễn Thị Lan Hương</t>
  </si>
  <si>
    <t>Giải pháp khắc phục một số  lỗi thường gặp khi làm bài thi nghe TOEIC ở trình độ pre – intermedate cho sinh viên trường ĐH Kinh tế &amp; QTKD</t>
  </si>
  <si>
    <t>ThS. Tạ Thị Mai Hương</t>
  </si>
  <si>
    <t>Nghiên cứu văn hóa sinh viên trường Đại học Kinh tế &amp; Quản trị kinh doanh – ĐH Thái Nguyên dưới tác động của nền kinh tế thị trường hiện nay</t>
  </si>
  <si>
    <t>ThS. Nguyễn Thị Nội</t>
  </si>
  <si>
    <t>Ứng dụng mô hình GTAP đánh giá tác động của hiệp định đối tác xuyên Thái Bình Dương đến một số chỉ tiêu kinh tế vĩ mô của Việt Nam</t>
  </si>
  <si>
    <t>TS.  Đỗ Đình Long</t>
  </si>
  <si>
    <t>Phát triển kinh tế tư nhân trên địa bàn Tỉnh Thái Nguyên</t>
  </si>
  <si>
    <t>TS. Phạm Thị Ngọc Vân</t>
  </si>
  <si>
    <t>Chuyển dịch cơ cấu lao động nông nghiệp ở Tỉnh Thái Nguyên</t>
  </si>
  <si>
    <t>TS Đàm Thanh Thuỷ</t>
  </si>
  <si>
    <t>Nâng cao chất lượng dịch vụ thẻ thanh toán tại Ngân hàng nông nghiệp và phát triển nông thôn, Chi nhánh Sơn La</t>
  </si>
  <si>
    <t>ThS. Nguyễn Hải Khanh</t>
  </si>
  <si>
    <t>Giải pháp tạo động lực cho người lao động trong các công ty thương mại trên địa bàn Thái Nguyên</t>
  </si>
  <si>
    <t>ThS. Lê Ngọc Nương</t>
  </si>
  <si>
    <t>Cơ chế bảo đảm thực hiện nguyên tắc tôn trọng thoả thuận của các bên trong tố tụng trọng tài theo pháp luật Việt Nam</t>
  </si>
  <si>
    <t>ThS. Hoàng Thị Lệ Mỹ</t>
  </si>
  <si>
    <t>Tăng cường tham gia bảo hiểm xã hội tự nguyện của người lao động trên địa bàn Tỉnh Thái Nguyên</t>
  </si>
  <si>
    <t>ThS. Nguyễn Thị Thu Trang</t>
  </si>
  <si>
    <t>Tăng cường vai trò của hộ gia đình trong việc tham gia bảo hiểm y tế trên địa bàn thành phố Thái Nguyên</t>
  </si>
  <si>
    <t>ThS Hoàng Nghiệp Quỳnh</t>
  </si>
  <si>
    <t>Phân tích các yếu tố ảnh hưởng đến sự hài lòng trong công việc của người lao động tại Công ty cổ phần Gang thép Thái Nguyên</t>
  </si>
  <si>
    <t>ThS. Bùi Thị Thu Hương</t>
  </si>
  <si>
    <t>Thái độ và sự tham gia của người dân trong phát triển du lịch trên địa bàn Huyện Phù Yên,  Sơn La</t>
  </si>
  <si>
    <t>ThS. Nguyễn Văn Huy</t>
  </si>
  <si>
    <t>ThS. Nguyễn Văn Hùng</t>
  </si>
  <si>
    <t xml:space="preserve">Tác động của hiệp định đối tác kinh tế chiến lược xuyên Thái Bình Dương đến hoạt động xuất khẩu hàng dệt may Việt Nam </t>
  </si>
  <si>
    <t>ThS. Phạm Hoàng Linh</t>
  </si>
  <si>
    <t>Tăng cường công tác quan hệ công chúng (PR) nội bộ nhằm xây dựng văn hóa doanh nghiệp cho các doanh nghiệp may tỉnh Thái Nguyên</t>
  </si>
  <si>
    <t>ThS. Đào Thị Hương</t>
  </si>
  <si>
    <t>Ảnh hưởng của văn hóa doanh nghiệp đến sự gắn bó của người lao động công ty Samsung Thái Nguyên</t>
  </si>
  <si>
    <t>ThS. Nguyễn Minh Huệ</t>
  </si>
  <si>
    <t>Phát triển thương hiệu khách sạn Hoàng Mấm 1</t>
  </si>
  <si>
    <t>ThS. Nguyễn Thị Thanh Tâm</t>
  </si>
  <si>
    <t>Đánh giá mức độ đáp ứng công việc của sinh viên tốt nghiệp chuyên ngành thương mại quốc tế của trường ĐH Kinh tế &amp; QTKD</t>
  </si>
  <si>
    <t>SV. Hoàng Thị Thanh Trang GVHD: Phạm Hoàng Linh</t>
  </si>
  <si>
    <t>Nghiên cứu triển vọng phát triển thị trường bán lẻ nông thôn ở tỉnh Thái Nguyên</t>
  </si>
  <si>
    <t>SV. Nguyễn Thị Ngân GVHD: Đào Thị Hương</t>
  </si>
  <si>
    <t>Giải pháp thu hút khách du lịch đến với quần thể danh thắng Tràng An - Bái Đính</t>
  </si>
  <si>
    <t>SV. Nguyễn Thị Ngọc GVHD: Phạm Minh Hương</t>
  </si>
  <si>
    <t>Nghiên cứu ảnh hưởng của quảng cáo đến hành vi mua Smartphone của sinh viên ĐH Thái Nguyên</t>
  </si>
  <si>
    <t>SV. Đào Việt Anh GVHD: Nguyễn Minh Huệ</t>
  </si>
  <si>
    <t>Giải pháp nhằm nâng cao chất lượng đội ngũ hướng dẫn viên du lịch tại một số công ty du lịch và lữ hành trên địa bàn thành phố Thái Nguyên</t>
  </si>
  <si>
    <t>SV. Sổng Thị Nhữ GVHD: Nguyễn Thị Thanh Tâm</t>
  </si>
  <si>
    <t>Nghiên cứu các rào cản thương mại đối với xuất khẩu thủy sản của Việt Nam sang thị trường Nhật Bản</t>
  </si>
  <si>
    <t>SV. Nguyễn Thị Thoa  GVHD: Phạm Thùy Linh</t>
  </si>
  <si>
    <t>Phân tích các nhân tố ảnh hưởng đến sự hài lòng của du khách tới du lịch tâm linh tỉnh Thái Nguyên</t>
  </si>
  <si>
    <t>SV. Đỗ Thị Hoa  GVHD: Đào Thị Hương</t>
  </si>
  <si>
    <t>Ảnh hưởng của chất lượng dịch vụ tới sự thỏa mãn và lòng trung thành  khách hàng đối với siêu thị điện máy Media Mart Thái Nguyên</t>
  </si>
  <si>
    <t>SV. Trần Trung Sơn  GVHD: Nguyễn Thị Gấm</t>
  </si>
  <si>
    <t>Giải pháp phát triển du lịch văn hóa lịch sử tại tỉnh Thái Nguyên</t>
  </si>
  <si>
    <t>SV. Nguyễn Thị Mai  GVHD: Ngô Thị Huyền Trang</t>
  </si>
  <si>
    <t>Thúc đẩy hoạt động marketing cho các cơ sở chế biến nông sản xuất khẩu ở tỉnh Thái Nguyên</t>
  </si>
  <si>
    <t>SV. Tăng Thị Minh Trang  GVHD: Đào Thị Hương</t>
  </si>
  <si>
    <t>Phân tích lợi thế so sánh ngành dệt may Việt Nam xuất khẩu sang thị trường EU</t>
  </si>
  <si>
    <t>SV. Hoàng Thị Kim Nhung  GVHD: Phạm Thùy Linh</t>
  </si>
  <si>
    <t>Giải pháp thu hút khách du lịch công vụ đến khách sạn 3 sao trên địa bàn tỉnh Thái Nguyên</t>
  </si>
  <si>
    <t>SV. Hà Thị Ngọc Liên  GVHD: Ngô Thị Huyền Trang</t>
  </si>
  <si>
    <t>Một số giải pháp nhằm phát triển dịch vụ hỗ trợ kinh doanh trong các khu công nghiệp tỉnh Thái Nguyên</t>
  </si>
  <si>
    <t>SV. Dương Thị Minh Huệ GVHD: ThS. Lê Thị Yến</t>
  </si>
  <si>
    <t>Đánh giá tác động của khu công nghiệp Sông Công đến sinh kế của người dân sống xung quanh</t>
  </si>
  <si>
    <t>SV. Nguyễn Ngọc Huy GVHD: ThS. Phạm Lê Vân</t>
  </si>
  <si>
    <t>Hiệu quả kinh tế mô hình trồng gừng trên địa bàn xã Tân Sơn huyện Chợ Mới tỉnh Bắc Cạn</t>
  </si>
  <si>
    <t>SV. Vương Thị Khánh Huyền GVHD: PGS.TS. Đỗ Quang Quý</t>
  </si>
  <si>
    <t>Năng lực cạnh tranh ngành dệt may Việt Nam trong thời kỳ hội nhập</t>
  </si>
  <si>
    <t>SV. Đặng Thu Hương GVHD: CN. Đặng Kim Oanh</t>
  </si>
  <si>
    <t>Một số yếu tố ảnh hưởng đến sức khỏe  của đồng bào các dân tộc thiểu số tại các xã miền núi ở tỉnh Thái Nguyên</t>
  </si>
  <si>
    <t xml:space="preserve">SV. Nguyễn Thị Xuân GVHD: ThS. Hoàng Văn Hải </t>
  </si>
  <si>
    <t>Các yếu tố ảnh hưởng đến chất lượng khám chữa bệnh tại các trạm y tế xã tỉnh Bắc Kạn</t>
  </si>
  <si>
    <t>SV. Nguyễn Thế Hoàng GVHD: ThS. Nguyễn Thị Lan Anh</t>
  </si>
  <si>
    <t>Nghiên cứu các yếu tố ảnh hưởng đến việc hoàn thành chứng chỉ TOEIC đúng thời hạn của sinh viên trường Đại học Kinh tế và quản trị kinh doanh Thái Nguyên</t>
  </si>
  <si>
    <t>SV. Trịnh Thị Việt Trinh GVHD: ThS. Nguyễn Ngọc Hoa</t>
  </si>
  <si>
    <t>Tình hình xuất khẩu một sô nông sản của của Việt Nam sau khi gia nhập WTO</t>
  </si>
  <si>
    <t>SV. Nguyễn Thị Thu Uyên GVHD: ThS. Ngô Thị Mỹ</t>
  </si>
  <si>
    <t>Cầu và nhu cầu chăm sóc sức khỏe của đồng bào dân tộc thiểu số tỉnh Lai Châu</t>
  </si>
  <si>
    <t>SV. Đỗ Đắc Bảo GVHD: TS. Bùi Nữ Hoàng Anh</t>
  </si>
  <si>
    <t>Các yếu tố ảnh hưởng đến hành vi  tiết kiệm điện của người dân trên địa bàn Thành phố Thái Nguyên</t>
  </si>
  <si>
    <t>SV. Trần Thu Hương GVHD: Ths Nguyễn Huy Hoàng</t>
  </si>
  <si>
    <t>Phân tích thực trạng chi trả chế độ bảo hiểm hưu trí tại bảo hiểm xã hội tỉnh Thái Nguyên</t>
  </si>
  <si>
    <t>SV. Nguyễn Thị Yến Nhi GVHD: Ths. Nguyễn Thị Thu</t>
  </si>
  <si>
    <t>Phân tích các nhân tố chính tác động đến thu nhập của hộ sản xuất sản phẩm Chả mực Hạ Long</t>
  </si>
  <si>
    <t>SV. Vũ Ngọc Châm GVHD: ThS. Nguyễn Vân Thịnh</t>
  </si>
  <si>
    <t>Phân tích tài chính tại các Ngân hàng thương mại niêm yết trên sàn chứng khoán Việt Nam</t>
  </si>
  <si>
    <t>SV. Vũ Bích Hồng GVHD: Hoàng Thị Thu</t>
  </si>
  <si>
    <t>Phân tích các nhân tố ảnh hưởng đến hiệu quả kinh doanh của các Doanh nghiệp bất động sản niêm yết trên thị trường chứng khoán Việt Nam</t>
  </si>
  <si>
    <t>SV. Trần Thị Thơm GVHD: Nguyễn Việt Dũng</t>
  </si>
  <si>
    <t>Giải pháp hạn chế rủi ro cho vay tại Ngân hàng TMCP Quân đội – Chi nhánh Thái Nguyên</t>
  </si>
  <si>
    <t>SV. Diệp Thị Vân GVHD: Nguyễn Thu Nga</t>
  </si>
  <si>
    <t>Phân tích mối quan hệ Doanh thu, Chi phí, Lợi nhuận trong hoạt động sản xuất kinh doanh tại công ty cổ phần nước sạch Thái Nguyên</t>
  </si>
  <si>
    <t>SV. Nguyễn Thị Kiều Lan GVHD: Lã Thị Kim Anh</t>
  </si>
  <si>
    <t xml:space="preserve">Quản lý nợ xấu tại Ngân hàng Nông nghiệp và Phát triển Nông thôn Việt Nam Chi nhánh Đồng Hỷ </t>
  </si>
  <si>
    <t>SV. Lê Thị Hoài Nam GVHD: Chu Thị Thức</t>
  </si>
  <si>
    <t>Phát triển hoạt động tài trợ thương mại tại ngân hàng Thương mại Cổ phần Kỹ thương Việt Nam- Chi nhánh Thái Nguyên.</t>
  </si>
  <si>
    <t>SV. Nguyễn Thị Hương Giang GVHD: Nguyễn Thị Kim Nhung</t>
  </si>
  <si>
    <t>Nâng cao hiệu quả hoạt động huy động vốn tại Ngân hàng Nông nghiệp và Phát triển nông thôn Việt Nam - Chi nhánh Thái Nguyên</t>
  </si>
  <si>
    <t>SV. Nguyễn Thị Lan Hương GVHD: Nguyễn Thu Hằng</t>
  </si>
  <si>
    <t>Phân tích nhân tố ảnh hưởng tới rủi ro tín dụng của hệ thống Ngân hàng thương mại niêm yết trên thị trường Việt Nam</t>
  </si>
  <si>
    <t>SV. Nguyễn Thị Diệu Hoa GVHD: Mai Thanh Giang</t>
  </si>
  <si>
    <t>Áp dụng kiểm toán hoạt động trong đánh giá hiệu quả quản lý nhân sự tại Công ty Cổ phần Đầu tư và Phát triển TDT</t>
  </si>
  <si>
    <t>SV. Phạm T. Quỳnh Hoa GV. Dương Phương Thảo</t>
  </si>
  <si>
    <t>Đánh giá tác động của các công cụ kiểm soát nội bộ tới khả năng đạt chuẩn Ngoại ngữ của sinh viên trường ĐH Kinh tế &amp; QTKD Thái Nguyên</t>
  </si>
  <si>
    <t>SV. Bùi Tiến Mạnh GV. Phan Thị Thái Hà</t>
  </si>
  <si>
    <t>Tổ chức hệ thống thông tin kế toán tại công ty cổ phần năng lượng xanh Thăng Long và ảnh hưởng của chúng đến hệ thống kiểm soát nội bộ doanhnghiệp</t>
  </si>
  <si>
    <t>Trần Ngọc Trang  GVHD: Nguyễn Thị Hường</t>
  </si>
  <si>
    <t>Hoàn thiện công tác xây dựng kế hoạch kiểm toán báo cáo tài chính của kiểm toán Nhà nước khu vực X</t>
  </si>
  <si>
    <t>SV. Vũ Diệu Hoa GV. Nguyễn Thị Tuân</t>
  </si>
  <si>
    <t>Giải pháp ứng dụng phần mềm kế toán tại các doanh nghiệp nhỏ và vừa trên địa bàn Thành phố Thái Nguyên</t>
  </si>
  <si>
    <t>SV. Dương T. Thu Hoài GV.Nguyễn Thị Nga</t>
  </si>
  <si>
    <t>Hoàn thiện công tác kế toán các khoản thu - chi tại bệnh viên đa khoa huyện Phổ Yên, tỉnh Thái Nguyên</t>
  </si>
  <si>
    <t>SV. Nguyễn Thị Hồng Nhung GV. Nguyễn T. Lan Anh</t>
  </si>
  <si>
    <t>Kiểm soát nội bộ với việc nâng cao năng suất lao động tại Công ty Cổ phần Đầu tư và Phát triển TDT</t>
  </si>
  <si>
    <t>SV. Nguyễn T. Vân Anh GV. Dương Phương Thảo</t>
  </si>
  <si>
    <t>Giải pháp phát triển chuẩn mực kế toán Việt Nam về tài sản cố định theo hướng chuẩn mực kế toán quốc tế</t>
  </si>
  <si>
    <t>SV. Nguyễn Thị Diệu Linh GV. Nguyễn T. Thu Huyền</t>
  </si>
  <si>
    <t>Đánh giá hiệu quả kinh tế của việc chăn nuôi dê thịt ở huyện Đại Từ tỉnh Thái Nguyên</t>
  </si>
  <si>
    <t xml:space="preserve">SV. Phạm Thị Thanh Ngọc GVHD: Nguyễn Đắc Dũng </t>
  </si>
  <si>
    <t>Nghiên cứu sự hài lòng của người học đối với chương trình đào tạo Quản trị Kinh doanh Tổng hợp tại trường Đại học kinh tế và Quản trị kinh doanh – Đại học Thái Nguyên</t>
  </si>
  <si>
    <t>SV. Nguyễn Ngọc Hà GVHD: Phạm Thị Thanh Mai</t>
  </si>
  <si>
    <t>Đánh giá chất lượng dịch vụ chăm sóc khách hàng của cửa hàng FPT shop trên địa bàn TP Thái Nguyên</t>
  </si>
  <si>
    <t>SV. Lê Mạnh Hùng GVHD: Hà Thị Thanh Hoa</t>
  </si>
  <si>
    <t>Nghiên cứu ảnh hưởng của chính sách tín dụng sinh viên đến kết quả học tập của sinh viên nghèo thuộc trường Đại học Kinh tế và QTKD - Đại học Thái Nguyên</t>
  </si>
  <si>
    <t>SV. Quàng Thị Huyền Trang GVHD:  Nguyễn Đức Thu</t>
  </si>
  <si>
    <t>Nghiên cứu giải pháp nâng cao chất lượng phục vụ của nhân viên bán hàng tại các siêu thị, cửa hàng tự chọn trên địa bàn TP Thái Nguyên</t>
  </si>
  <si>
    <t>SV. Nguyễn Thị Quỳnh GVHD: Nguyễn Vân Anh</t>
  </si>
  <si>
    <t>Tác động của đầu tư trực tiếp nước ngoài đến phát triển kinh tế - xã hội của tỉnh Thái Nguyên</t>
  </si>
  <si>
    <t>SV. Trần Hoàng Hải  GVHD: Nguyễn Thị Thanh Mai</t>
  </si>
  <si>
    <t>Đẩy mạnh khái thác tiềm năng du lịch tâm linh ở đền Gióng huyện Sóc Sơn - Hà Nội</t>
  </si>
  <si>
    <t>SV. Trần Thị Trang  GVHD: Vũ Thị Quỳnh Anh</t>
  </si>
  <si>
    <t>Nghiên cứu mô hình liên kết giữa hộ nông dân và doanh nghiệp trong việc phát triển cây dược liệu tại tỉnh Sơn La</t>
  </si>
  <si>
    <t>SV. Đồng Thị Hà Uyên  GVHD: Phạm Văn Hạnh</t>
  </si>
  <si>
    <t>Nghiên cứu vấn đề đạo đức kinh doanh của các doanh nghiệp bán hàng trực tuyến ở Việt Nam</t>
  </si>
  <si>
    <t>SV. Hoàng Thị Hiền GVHD: Ngô Thị Tân Hương</t>
  </si>
  <si>
    <t>Kinh phí
(Trđ)</t>
  </si>
  <si>
    <t>Hoàn thiện hệ thống thông tin kế toán tại Công ty cổ phần Dịch vụ Mạnh Hải</t>
  </si>
  <si>
    <t>TS. Đỗ Thu Hằng</t>
  </si>
  <si>
    <t>Xây dựng chương trình môn học Giáo dục thể chất theo hướng sinh viên tự chọn của Trường ĐH Kinh tế &amp; Quản trị kinh doanh.</t>
  </si>
  <si>
    <t>Nguyễn Ngọc Bính</t>
  </si>
  <si>
    <t>Nâng cao năng lực Tiếng Anh cho chuyên viên sở Công thương tỉnh Thái Nguyên</t>
  </si>
  <si>
    <t>Nguyễn Vân Thịnh</t>
  </si>
  <si>
    <t>Quy luật phân phối xác suất của biến ngẫu nhiên và các ứng dụng trong thực tiễn</t>
  </si>
  <si>
    <t>ThS. Nguyễn Thị Thu Hường</t>
  </si>
  <si>
    <t>Nâng cao chỉ số phát triển con người (HDI) nhằm giải quyết vấn đề xã hội ở tỉnh Thái Nguyên hiện nay</t>
  </si>
  <si>
    <t>ThS. Đào Thị Tân</t>
  </si>
  <si>
    <t>Đánh giá nghèo đa chiều tại phường Túc Duyên – Thành phố Thái Nguyên</t>
  </si>
  <si>
    <t>Hiệu quả của việc sử dụng hồ sơ bài tập trong phát triển kĩ năng nghe hiểu Tiếng Anh cho sinh viên trường ĐH Kinh tế và Quản trị kinh doanh – Đại học Thái Nguyên</t>
  </si>
  <si>
    <t>Sử dụng mô hình toán kinh tế phân tích các yếu tố tác động đến hiệu quả đầu tư của hộ gia đình cho nông nghiệp ở tỉnh Thái Nguyên</t>
  </si>
  <si>
    <t>Quan niệm của Hồ Chí Minh về nhân tố con người trong quá trình sản xuất kinh tế - giá trị lý luận và thực tiễn</t>
  </si>
  <si>
    <t>ThS. Trần Thị Phương Hạnh</t>
  </si>
  <si>
    <t>Sử dụng phần mềm Maple trong việc giải quyết một số mô hình toán kinh tế</t>
  </si>
  <si>
    <t>ThS. Trần Thanh Tùng</t>
  </si>
  <si>
    <t xml:space="preserve">Phân tích cân bằng động và cân bằng tĩnh của một số mô hình toán trong kinh tế </t>
  </si>
  <si>
    <t>Ứng dụng mô hình cân bằng Nash phân tích hành vi của các doanh nghiệp trong thị trường cạnh tranh độc quyền tại thành phố Thái Nguyên</t>
  </si>
  <si>
    <t>Th.S Nguyễn Thị Thu Hằng</t>
  </si>
  <si>
    <t>Thực trạng và giải pháp phát triển khu vực kinh tế tư nhân ở tỉnh Thái Nguyên</t>
  </si>
  <si>
    <t>ThS. Nguyễn Thị Như Quỳnh</t>
  </si>
  <si>
    <t>Xây dựng chuẩn mực đạo đức công vụ “cần, kiệm, liêm , chính, chí công vô tư” cho đội ngũ công chức thành phố Thái Nguyên theo tư tưởng Hồ Chí Minh</t>
  </si>
  <si>
    <t>ThS. Bùi Thị Trà Ly</t>
  </si>
  <si>
    <t>Mối liên hệ giữa bài toán ra quyết định với lý thuyết trò chơi và ứng dụng trong kinh doanh</t>
  </si>
  <si>
    <t>Nguyễn Văn Minh</t>
  </si>
  <si>
    <t>Ứng dụng một số phần mềm thống kê trong phân tích phương sai</t>
  </si>
  <si>
    <t>Đổi mới phương pháp giảng dạy các môn lí luận chính trị cho sinh viên trường Đại học Kinh tế và Quản trị kinh doanh hiện nay</t>
  </si>
  <si>
    <t>ThS. Trần Huy Ngọc</t>
  </si>
  <si>
    <t>Giải pháp nâng cao chất lượng đào tạo giáo dục thể chất trường Đại học Kinh tế và Quản trị kinh doanh - Đại học Thái Nguyên</t>
  </si>
  <si>
    <t>ThS. Nguyễn Tiến Lâm</t>
  </si>
  <si>
    <t>Giải pháp nâng cao kỹ năng nghe khi làm bài thi Toeic cho sinh viên trường Đại học Kinh tế và Quản trị kinh doanh</t>
  </si>
  <si>
    <t>CN. Dương Thanh Hảo</t>
  </si>
  <si>
    <t>Các nhân tố ảnh hưởng đến việc làm của sinh viên sau khi tốt nghiệp (Nghiên cứu tại trường Đại học Kinh tế &amp; Quản trị Kinh doanh, Đại học Thái Nguyên)</t>
  </si>
  <si>
    <t>Hoàn thiện quy trình kiểm toán BC quyết toán vốn đầu tư xây dựng cơ bản hoàn thành tại Công ty TNHH kiểm toán định giá và tư vấn tài chính VN.</t>
  </si>
  <si>
    <t>ThS. Nguyễn Thị Kim Anh</t>
  </si>
  <si>
    <t>Vận dụng CMKT VN số 15 - Hợp đồng xây dựng vào việc hoàn thiện kế toán doanh thu, chi phí tại công ty CP xây dựng và thương mại Diệp Anh</t>
  </si>
  <si>
    <t>ThS. Nguyễn Thị Thu Thư</t>
  </si>
  <si>
    <t>Hoàn thiện kiểm toán chu trình mua hàng và thanh toán trong quy trình kiểm toán Báo cáo tài chính tại Công ty TNHH kiểm toán và định giá AAFC</t>
  </si>
  <si>
    <t xml:space="preserve">ThS. Dương Công Hiệp    </t>
  </si>
  <si>
    <t>Tăng cường kiểm soát chi phí sản xuất tại công ty TNHH một thành viên xi măng Quang Sơn</t>
  </si>
  <si>
    <t>ThS. Dương Thị Luyến</t>
  </si>
  <si>
    <t>Tổ chức Hệ thống thông tin kế toán quản trị chi phí tại Công ty Cổ phần May 10</t>
  </si>
  <si>
    <t>ThS. Vũ Thị Minh</t>
  </si>
  <si>
    <t>Phân tích tình hình tài chính tại Công ty Cổ phân xi măng Quán triều</t>
  </si>
  <si>
    <t>CN.Vương Thị Hương Giang</t>
  </si>
  <si>
    <t>Giải pháp nâng cao hiệu quả thu thuế đối với hộ kinh doanh cá thể tại chi cục thuế Sông Công - Thái Nguyên</t>
  </si>
  <si>
    <t>ThS. Nguyễn Thị Thu Huyền</t>
  </si>
  <si>
    <t>ThS. Khương Kiều Trang</t>
  </si>
  <si>
    <t>Hoàn thiện tổ chức công tác kế toán tài sản cố định tại Trường ĐH Kinh tế và QTKD</t>
  </si>
  <si>
    <t>ThS. Đặng Quỳnh Trinh</t>
  </si>
  <si>
    <t>Vận dụng một số chuẩn mực kế toán trong kế toán công nợ tại Công ty TNHH Một thành viên Thương mại và Xuất nhập khẩu Prime</t>
  </si>
  <si>
    <t>Tăng cường kiểm soát chi đầu tư XDCB qua kho bạc Nhà Nước tỉnh Thái Nguyên</t>
  </si>
  <si>
    <t>ThS. Nguyễn Thị Minh Hằng</t>
  </si>
  <si>
    <t>Hoàn thiện công tác kế toán các dịch vụ cung cấp cho khách hàng tại viễn thông Thái Nguyên</t>
  </si>
  <si>
    <t>Phân tích hiệu quả kinh doanh tại Công ty cổ phần Sông cầu Bắc Kạn</t>
  </si>
  <si>
    <t>ThS. Bạch Thị Huyên</t>
  </si>
  <si>
    <t>Tổ chức kế toán quản trị chi phí tại Công ty cổ phần xi măng La Hiên VVMI</t>
  </si>
  <si>
    <t>CN. An Thị Thư</t>
  </si>
  <si>
    <t>Kế toán quản trị chi phí môi trường tại công ty CP chế biến thực phẩm Thái Nguyên – VICOBA</t>
  </si>
  <si>
    <t>ThS. Đặng Thị Dịu</t>
  </si>
  <si>
    <t>Hoàn thiện Hệ thống thông tin kế toán tại công ty TNHH Nhà nước MTV Diesel Sông Công</t>
  </si>
  <si>
    <t>SV. Nguyễn Thị Hải Yến  GVHD:  Dương Thị Hương Liên</t>
  </si>
  <si>
    <t>Nâng cao năng lực quản lý của Bệnh viện Việt Nam - Thuỵ Điển Uông Bí Quảng Ninh trong cơ chế tự chủ tài chính</t>
  </si>
  <si>
    <t>SV. Nguyễn Thị Ngọc Yến GVHD: Nguyễn Thị Lan Anh</t>
  </si>
  <si>
    <t>Tăng cường quản lý sử dụng kinh phí cho hoạt động y tế tại Bệnh viện đa khoa TW Thái Nguyên</t>
  </si>
  <si>
    <t>SV. Nguyễn Thị Thủy  GVHD: Nguyễn Thị Lan Anh</t>
  </si>
  <si>
    <t>Hoàn thiện kế toán chi phí môi trường tại Công ty Cổ phần Xi măng Quán triều theo EMA</t>
  </si>
  <si>
    <t>SV. Nguyễn Thị Phương Thảo GVHD: Nguyễn Thị Nga</t>
  </si>
  <si>
    <t>Tổ chức hệ thống thông tin kế toán trong chu trình doanh thu tại công ty TNHH Đầu tư và Thương mại Bách Hợp - Thực trạng và giải pháp</t>
  </si>
  <si>
    <t>SV. Dương Thị Thu Hoài  GVHD: Hoàng Thị Nguyệt</t>
  </si>
  <si>
    <t>“Ứng dụng thông tin kế toán quản trị trong việc lập dự toán sản xuất kinh doanh tại công ty TNHH Nhà nước một thành viên Diesel Sông Công”</t>
  </si>
  <si>
    <t>SV. Ngô Thị Thu  GVHD: Nguyễn Thị Kim Oanh</t>
  </si>
  <si>
    <t>Hoàn thiện kiểm soát nội bộ của Công ty cổ phần Gang thép Thái Nguyên trong tiến trình hội nhập</t>
  </si>
  <si>
    <t>SV. Vũ Thị Anh Thư  GVHD: Nguyễn Thị Tuân</t>
  </si>
  <si>
    <t>Vận dụng chuẩn mực kế toán Việt Nam số 02 - Hàng tồn kho tại công ty Cổ phần xi măng La Hiên</t>
  </si>
  <si>
    <t>SV. Phạm Viết Cường  GVHD: Hoàng Thị Hải Yến</t>
  </si>
  <si>
    <t>Nâng cao hiệu quả kinh doanh của Công ty TNHH NASTEEL VINA</t>
  </si>
  <si>
    <t>SV. Trần Thị Hiên  GVHD: Đỗ Thị Thúy Phương</t>
  </si>
  <si>
    <t>Các nhân tố ảnh hưởng đến khả năng vận dụng hệ thống kế toán chi phí theo mức độ hoạt động (ABC) trong công ty cổ phần đầu tư và thương mại TNG</t>
  </si>
  <si>
    <t>SV. Nguyễn Minh Phương  GVHD: Đàm Phương Lan</t>
  </si>
  <si>
    <t>Tái cấu trúc vốn tại Công ty cổ phần Gang thép Thái Nguyên</t>
  </si>
  <si>
    <t>Nâng cao hiệu quả tín dụng đối với người nghèo tại Ngân hàng Chính sách xã hội huyện Lạng Giang, tỉnh Bắc Giang</t>
  </si>
  <si>
    <t>Phát triển dịch vụ bán lẻ tại Ngân hàng thương mại cổ phần Xuất nhập khẩu Việt Nam – chi nhánh Ba Đình, Hà Nội</t>
  </si>
  <si>
    <t>ThS. Chu Thị Thức</t>
  </si>
  <si>
    <t>Hạn chế rủi ro tín dụng tại Ngân hàng thương mại cổ phầnĐông Á – chi nhánh Thái Nguyên</t>
  </si>
  <si>
    <t>CN. Nguyễn Thị Thúy Quỳnh</t>
  </si>
  <si>
    <t>Nâng cao năng lực thanh toán của Công ty cổ phần Xi măng La Hiên</t>
  </si>
  <si>
    <t>ThS. Vũ Bích Vân</t>
  </si>
  <si>
    <t>Mở rộng hoạt động cho vay đối với Doanh nghiệp vừa và nhỏ tại Ngân hàng thương mại cổ phần An Bình – chi nhánh Thái Nguyên</t>
  </si>
  <si>
    <t>ThS. Lê Thị Thu Phương</t>
  </si>
  <si>
    <t>Phát triển dịch vụ ngân hàng điện tử tại Ngân hàng thương mại cổ phần Quân Đội – chi nhánh Thái Nguyên</t>
  </si>
  <si>
    <t>ThS. Bùi Thị Ngân</t>
  </si>
  <si>
    <t>Phát triển dịch vụ tín dụng tiêu dùng tại Ngân hàng thương mại cổ phần Việt Nam Thịnh Vượng – chi nhánh Thái Nguyên</t>
  </si>
  <si>
    <t>ThS. Kiều Thị Khánh</t>
  </si>
  <si>
    <t>Ứng dụng phương pháp tham số trong đánh giá hiệu quả hoạt động của các ngân hàng thương mại cổ phần Việt Nam</t>
  </si>
  <si>
    <t>CN. Trần Thanh Hải</t>
  </si>
  <si>
    <t>Nâng cao chất lượng dịch vụ thẻ ATM tại Ngân hàng thương mại cổ phần Đầu tư và Phát triển Việt Nam – chi nhánh Thái Nguyên</t>
  </si>
  <si>
    <t>CN. Nguyễn Thị Thúy Linh</t>
  </si>
  <si>
    <t>Phòng ngừa và hạn chế rủi ro tín dụng tại Ngân hàng thương mại cổ phần Công Thương Việt Nam – chi nhánh Thái Nguyên</t>
  </si>
  <si>
    <t>ThS. Phạm Thanh Hà</t>
  </si>
  <si>
    <t>Nâng cao hiệu quả sử dụng vốn của doanh nghiệp ngành thép niêm yết trên thị trường chứng khoán Việt Nam</t>
  </si>
  <si>
    <t>Hoàn thiện công tác thẩm định giá tài sản đảm bảo nhà ở tại Ngân hàng thương mại cổ phần An Bình khu vực phía Bắc</t>
  </si>
  <si>
    <t>ThS. Nguyễn Thị  Phương Thảo</t>
  </si>
  <si>
    <t>Giải pháp nâng cao hiệu quả đầu tư công ở Việt Nam</t>
  </si>
  <si>
    <t>CN. Nguyễn Thị Kim Phượng</t>
  </si>
  <si>
    <t>Nâng cao năng lực cạnh tranh của Ngân hàng Quốc Dân – Chi nhánh Thái Nguyên</t>
  </si>
  <si>
    <t>ThS. Nguyễn Hà Thương</t>
  </si>
  <si>
    <t>Phát triển hoạt động kinh doanh ngoại hối tại Ngân hàng thương mại cổ phần Đầu tư và Phát triển Việt Nam - chi nhánh Thái Nguyên</t>
  </si>
  <si>
    <t>CN. Hà Mạnh Tuấn</t>
  </si>
  <si>
    <t>Thực trạng hoạt động tài trợ xuất nhập khẩu tại Ngân hàng thương mại cổ phần Công Thương Việt Nam – chi nhánh Thái Nguyên</t>
  </si>
  <si>
    <t>Phát triển dịch vụ bán lẻ tại Ngân hàng thương mại cổ phần Quân Đội – chi nhánh Thái Nguyên</t>
  </si>
  <si>
    <t>Phân tích những nhân tố ảnh hưởng đến tăng trưởng kinh tế bền vững tại tỉnh Thái Nguyên</t>
  </si>
  <si>
    <t>Quản trị rủi ro thanh khoản tại Ngân hàng thương mại cổ phần Quân Đội – chi nhánh Thái Nguyên</t>
  </si>
  <si>
    <t>Nâng cao chất lượng hoạt động cho vay khách hàng cá nhân tại Ngân hàng thương mại cổ phần Công Thương Việt Nam -  Chi nhánh Thái Nguyên</t>
  </si>
  <si>
    <t>Nâng cao hiệu quả sử dụng tài sản cố định tại Công ty Công nghiệp hóa chất mỏ Cẩm Phả, tỉnh Quảng Ninh</t>
  </si>
  <si>
    <t>Nâng cao hiệu quả tín dụng trung và dài hạn tại Ngân hàng thương mại cổ phần Đầu tư&amp; Phát triển Việt Nam - Chi nhánh Đông Hà Nội</t>
  </si>
  <si>
    <t>Phát triển dịch vụ thanh toán quốc tế tại Ngân hàng Công Thương Việt Nam – chi nhánh Thái Nguyên</t>
  </si>
  <si>
    <t>Tác động của tỷ giá hối đoái đến cán cân thương mại song phương giữa Việt Nam và Liên minh châu Âu</t>
  </si>
  <si>
    <t>ThS. Trần Thị Thu Trâm</t>
  </si>
  <si>
    <t>Quản trị quan hệ với các nhà cung cấp của công ty cổ phần Xi măng Quán Triều - VVMI</t>
  </si>
  <si>
    <t>CN. Lê Hùng Ninh</t>
  </si>
  <si>
    <t>Nghiên cứu động lực của khách du lịch đến với Thái Nguyên</t>
  </si>
  <si>
    <t>Th.S Nguyễn Văn Huy</t>
  </si>
  <si>
    <t>Ảnh hưởng của chất lượng dịch vụ tới sự thỏa mãn và lòng trung thành của khách hàng tại ngân hàng BIDV – chi nhánh Thái Nguyên.</t>
  </si>
  <si>
    <t>Nguyễn Thị Thùy GVHD: PGS.TS Nguyễn Thị Gấm</t>
  </si>
  <si>
    <t>Các yếu tố ảnh hưởng tới sự thỏa mãn và lòng trung thành khách hàng tại ViettinBank chi nhánh Thái Nguyên</t>
  </si>
  <si>
    <t>Nguyễn Thị Nhung GVHD: PGS.TS Nguyễn Thị Gấm</t>
  </si>
  <si>
    <t>TS. Đàm Thanh Thủy</t>
  </si>
  <si>
    <t>Tăng cường quản lý quan hệ khách hàng tại Công ty TNHH Sản xuất và thương mại Đức Dương</t>
  </si>
  <si>
    <t>ThS. Cao Thị Thanh Phượng</t>
  </si>
  <si>
    <t>Tăng cường quản lý thu thuế thu nhập doanh nghiệp trên địa bàn TPTN</t>
  </si>
  <si>
    <t>Thế chấp quyền sử dụng đất theo quy định của Luật Đất đai 2013: Nghiên cứu thực tiễn tại tỉnh Thái Nguyên</t>
  </si>
  <si>
    <t>CN. Âu Thị Diệu Linh</t>
  </si>
  <si>
    <t>Nghiên cứu pháp luật lao động Việt Nam về lao động cưỡng bức trong điều kiện hội nhập quốc tế</t>
  </si>
  <si>
    <t>ThS. Hoàng Nghiệp Quỳnh</t>
  </si>
  <si>
    <t>Chấm dứt hợp đồng lao động theo quy định của Bộ luật lao động năm 2012 và thực tiễn thực hiện: Nghiên cứu thực tiễn tại tỉnh Thái Nguyên</t>
  </si>
  <si>
    <t>ThS. Nguyễn Thị Phương Thúy</t>
  </si>
  <si>
    <t>Cho thuê lại lao động theo quy định của Bộ Luật Lao động Việt Nam năm 2012</t>
  </si>
  <si>
    <t>ThS. Đỗ Hoàng Yến</t>
  </si>
  <si>
    <t>Hoàn thiện pháp luật Ngân hàng trong điều kiện Việt Nam chuẩn bị gia nhập TPP</t>
  </si>
  <si>
    <t>ThS. Nguyễn Thị Thùy Trang</t>
  </si>
  <si>
    <t>Nâng cao chất lượng nguồn nhân lực nhằm đáp ứng nhu cầu lao động của các doanh nghiệp FDI trên địa bàn tỉnh Thái Nguyên</t>
  </si>
  <si>
    <t>ThS. Dương Kim Loan</t>
  </si>
  <si>
    <t>Phân tích các yếu tố ảnh hưởng đến sự hài lòng của người dân về dịch vụ hành chính công tại phường Hoàng Văn Thụ, Thái Nguyên</t>
  </si>
  <si>
    <t>ThS. Lưu Thị Phương Thảo</t>
  </si>
  <si>
    <t>Phân tích các  nhân tố ảnh hưởng đến lòng trung thành của nhân viên tại Công ty TNHH 1 thành viên vận tải, giao nhận và phân phối ô tô Chu Lai-Trường Hải</t>
  </si>
  <si>
    <t xml:space="preserve">ThS. Hà Thị Hoa </t>
  </si>
  <si>
    <t>ThS. Đặng Phi Trường</t>
  </si>
  <si>
    <t>Giải pháp phát huy nội và ngoại lực của Trường Đại học Kinh tế và Quản trị kinh doanh trong hội nhập quốc tế</t>
  </si>
  <si>
    <t>ThS. Bùi Đức Linh</t>
  </si>
  <si>
    <t>Các biện pháp phi thuế quan trong chính sách ngoại thương của Việt Nam hiện nay</t>
  </si>
  <si>
    <t>Một số giải pháp nâng cao kỹ năng học tập cho sinh viên các ngành kinh tế và quản trị kinh doanh trên địa bàn thành phố Thái Nguyên</t>
  </si>
  <si>
    <t>SV. Nguyễn Thị ThắmGVHD: Dương Kim Loan</t>
  </si>
  <si>
    <t>Giải quyết xung đột pháp luật về hợp đồng trong tư pháp quốc tế Việt Nam</t>
  </si>
  <si>
    <t>SV. Dương Thị Thu ThanhGVHD: ThS. Trần Thùy Linh</t>
  </si>
  <si>
    <t>Pháp luật về nhượng quyền thương mại (Franchise) tại Việt Nam- Lý luận và thực tiễn</t>
  </si>
  <si>
    <t>SV. Lê Thị Thảo TrangGVHD: CN. Âu Thị Diệu Linh</t>
  </si>
  <si>
    <t>Mang thai hộ - Một số vấn đề lý luận và thực tiễn áp dụng</t>
  </si>
  <si>
    <t>SV. Cao Khánh VânGVHD: Nguyễn Thị Phương Thúy</t>
  </si>
  <si>
    <t>Hòa giải trong tố tụng hình sự liên quan đến chế định khởi tố vụ án hình sự theo yêu cầu của người bị hại</t>
  </si>
  <si>
    <t>SV. Nguyễn Thị ThảoGVHD: ThS. Nguyễn Thị Thu Thủy</t>
  </si>
  <si>
    <t>Một số vấn đề pháp lý về việc tái cơ cấu ngân hàng thương mại tại Việt Nam và thực tiễn áp dụng</t>
  </si>
  <si>
    <t>SV. Trần Thị Hải YếnGVHD: ThS. Nguyễn Thị Thùy Trang</t>
  </si>
  <si>
    <t>SV. Hoàng Thị HuyềnGVHD: Nguyễn Thị Phương Thảo</t>
  </si>
  <si>
    <t>Thực trạng xây dựng và thực hiện nội quy lao động tại các doanh nghiệp trên địa bàn Thành phố Thái Nguyên</t>
  </si>
  <si>
    <t>SV. Nguyễn Thị Thư GVHD: Nguyễn Thị Phương Thúy</t>
  </si>
  <si>
    <t>Sử dụng mô hình Multinomial Logit phân tích tác động của các nguyên nhân tới động thái nghèo của hộ nông dân huyện Đồng Hỷ, tỉnhThái Nguyên</t>
  </si>
  <si>
    <t>ThS Đồng Văn Đạt</t>
  </si>
  <si>
    <t>Phân tích ảnh hưởng của tính vị chủng tới hành vi người tiêu dùng tại các siêu thị trong Thành phố Thái Nguyên</t>
  </si>
  <si>
    <t>Nông Thị Minh Ngọc</t>
  </si>
  <si>
    <t>Giải pháp tăng cường liên kết giữa trường Đại học Kinh tế và QTKD và doanh nghiệp trên địa bàn thành phố Thái Nguyên trong các hoạt động giáo dục đào tạo</t>
  </si>
  <si>
    <t>ThS. Ngô Thị Hương Giang</t>
  </si>
  <si>
    <t>Hoàn thiện công tác Quản lý dự án đầu tư xây dựng tại Ban quản lý các Khu Công nghiệp Thái Nguyên</t>
  </si>
  <si>
    <t>Phạm Thị Thanh Mai</t>
  </si>
  <si>
    <t>Đánh giá độ tin cậy của Ngân hàng câu hỏi thi kết thúc học phần tại Trường ĐH Kinh tế &amp; Quản trị Kinh doanh</t>
  </si>
  <si>
    <t>ThS. Trần Công Nghiệp</t>
  </si>
  <si>
    <t>Đánh giá chất lượng dịch vụ bảo hiểm của Công ty Bảo Minh Thái Nguyên</t>
  </si>
  <si>
    <t>ThS. Hà Thị Thanh Hoa</t>
  </si>
  <si>
    <t>Các nhân tố ảnh hưởng tới động lực làm việc của người lao động trong các doanh nghiệp vừa và nhỏ trên địa bàn tỉnh Thái Nguyên</t>
  </si>
  <si>
    <t>ThS. Nguyễn Đắc Dũng</t>
  </si>
  <si>
    <t>Giải pháp phát triển sản xuất và tiêu dùng bền vững gạch không nung trên địa bàn tỉnh Thái Nguyên đến năm 2020</t>
  </si>
  <si>
    <t>ThS. Nguyễn Đức Thu</t>
  </si>
  <si>
    <t>Các yếu tố ảnh hưởng tới quyết định mua hàng trực tuyến của khách hàng trên địa bàn thành phố Thái Nguyên.</t>
  </si>
  <si>
    <t>ThS. An Thị Xuân Vân</t>
  </si>
  <si>
    <t>Giải pháp đẩy mạnh xuất khẩu lao động nhằm giải quyết vấn đề việc làm và thu nhập cho lao động nông thôn tỉnh Hà Giang</t>
  </si>
  <si>
    <t>Giải pháp phát triển hoạt động marketing trực tuyến cho các Doanh nghiệp tại địa bàn tỉnh Thái Nguyên</t>
  </si>
  <si>
    <t>SV. Đoàn Văn Hải GVHD: Ngô Thị Minh Ngọc</t>
  </si>
  <si>
    <t>Đánh giá tình hình thu hút và sử dụng vốn hỗ trợ phát triển chính thức của Nhật Bàn và Hàn Quốc vào Việt Nam</t>
  </si>
  <si>
    <t>ThS. Nguyễn Thị Thùy Dung</t>
  </si>
  <si>
    <t>Nâng cao năng lực cạnh tranh tại Công ty cổ phần đầu tư và thương mại TNG</t>
  </si>
  <si>
    <t>Nghiên cứu sự hài lòng của sinh viên đối với dịch vụ ký túc xá trường Đại học Kinh tế và quản trị kinh doanh</t>
  </si>
  <si>
    <t>Đánh giá tác động của phát triển Kinh tế- xã hội đối với môi trường tỉnh Bắc Kạn</t>
  </si>
  <si>
    <t>Thăng Thị Hồng Nhung</t>
  </si>
  <si>
    <t>Phát triển tín dụng đối với DNNVV tại NHTMCP Quân đội Chi nhánh Thái Nguyên</t>
  </si>
  <si>
    <t>Th.S Nguyễn Thị Hiếu</t>
  </si>
  <si>
    <t>Phát triển hoạt động đào tạo nghề cho đồng bào dân tộc thiểu số trên địa bàn tỉnh Thái Nguyên</t>
  </si>
  <si>
    <t>CN. Nguyễn Thị Tâm</t>
  </si>
  <si>
    <t>Nâng cao chất lượng sản phẩm và dịch vụ thông tin thư viện tại trường Đại học Kinh tế và Quản trị kinh doanh</t>
  </si>
  <si>
    <t>CN. Nguyễn Như Quỳnh</t>
  </si>
  <si>
    <t>Tăng cường cho vay đối với doanh nghiệp tại NHTMCP Công thương Việt Nam Chi nhánh Thái Nguyên</t>
  </si>
  <si>
    <t>ThS. Nguyễn Thu Thủy</t>
  </si>
  <si>
    <t>Hoàn thiện công tác quản lý quỹ bảo hiểm xã hội thị xã Phổ Yên tỉnh Thái Nguyên</t>
  </si>
  <si>
    <t>ThS. Trịnh Thị Thu Trang</t>
  </si>
  <si>
    <t>Nâng cao hiệu quả sử dụng vốn đầu tư trưc tiếp nước ngoài (FDI) tại tỉnh Thái Nguyên</t>
  </si>
  <si>
    <t>CN Đoàn Huyền Trang</t>
  </si>
  <si>
    <t>Đánh giá mức độ hài lòng của sinh viên đối với chất lượng đào tạo của Khoa Kinh tế, trường Đại học Kinh tế và quản trị kinh doanh</t>
  </si>
  <si>
    <t>Nguyễn Thị Oanh</t>
  </si>
  <si>
    <t>Đo lường sự hài lòng của người nhà có bệnh nhân sử dụng dịch vụ y tế tại Khoa Nhi - Bệnh viện A Thái Nguyên</t>
  </si>
  <si>
    <t>CN. Đặng Kim Oanh</t>
  </si>
  <si>
    <t>Đánh giá quá trình xây dựng nông thôn mới trên địa bàn huyện Ba Bể, tỉnh Bắc Kạn</t>
  </si>
  <si>
    <t>Phùng Trần Mỹ Hạnh</t>
  </si>
  <si>
    <t>Đánh giá khả năng tiếp cận tài chính vi mô của người dân tại khu vực nông thôn tỉnh Thái Nguyên</t>
  </si>
  <si>
    <t>Th.s Tạ Việt Anh</t>
  </si>
  <si>
    <t>Nghiên cứu sinh kế của hộ nông dân vùng đệm Khu bảo tồn thiên nhiên Kim Hỷ - Na Rỳ - Bắc Kạn</t>
  </si>
  <si>
    <t>SV. Bùi Thị Nhung GVHD: Nguyễn Văn Công</t>
  </si>
  <si>
    <t>Đánh giá môi trường kinh doanh tỉnh Thái Nguyên qua chỉ số PCI</t>
  </si>
  <si>
    <t>Nghiên cứu các nhân tố ảnh hưởng đến động cơ học tập của sinh viên Trường Đại học Kinh tế và Quản trị kinh doanh</t>
  </si>
  <si>
    <t>SV. Nguyễn Thu Hà GVHD: Lê Ngọc Nương</t>
  </si>
  <si>
    <t>Giải quyết việc làm cho người dân ở khu tái định cư khu công nghiệp Yên Bình, huyện Phổ Yên</t>
  </si>
  <si>
    <t>SV. Nguyễn Hồng NgọcGVHD: Lưu Thị Phương Thảo</t>
  </si>
  <si>
    <t>Đánh giá nhu cầu trang bị kỹ năng mềm của sinh viên Trường Đại học Kinh tế và Quản trị kinh doanh Thái Nguyên</t>
  </si>
  <si>
    <t>SV. Nguyễn Thị Cẩm VânGVHD: Nguyễn Quang Hợp</t>
  </si>
  <si>
    <t>Thực thi pháp luật về bảo hiểm xã hội tự nguyện trên địa bàn Thành phố Thái Nguyên</t>
  </si>
  <si>
    <t>SV. Nguyễn Thị Như QuỳnhGVHD: Đồng Đức Duy</t>
  </si>
  <si>
    <t>Đánh giá việc thực hiện một số điểm mới trong Bộ luật lao động năm 2012 tại một số doanh nghiệp trên địa bàn thành phố Thái Nguyên</t>
  </si>
  <si>
    <t>SV. Phạm Thị HoàGVHD: Nguyễn Thị Phương Thúy</t>
  </si>
  <si>
    <t>Một số giải pháp nhằm nâng cao hiệu quả công tác phổ biến, giáo dục pháp luật trong sinh viên tại Trường Đại học Kinh tế và Quản trị kinh doanh, Đại học Thái Nguyên</t>
  </si>
  <si>
    <t>SV. Lê Thị Thảo TrangGVHD: Nguyễn Thị Thùy Trang</t>
  </si>
  <si>
    <t>Trách nhiệm xã hội của Chi nhánh may Sông Công 1 thuộc Công ty cổ phần đầu tư và thương mại TNG đối với người lao động</t>
  </si>
  <si>
    <t xml:space="preserve">SV. Ngô Thanh TúGVHD: Bùi Thị Thu Hương </t>
  </si>
  <si>
    <t>Phân tích các nhân tố ảnh hưởng đến sự hài lòng của sinh viên Trường Đại học Kinh tế và Quản trị kinh doanh đối với dịch vụ thẻ ATM của ngân hàng thương mại công thương Việt Nam chi nhánh Thái Nguyên</t>
  </si>
  <si>
    <t>SV. Vũ Ngọc KhảiGVHD: Bùi Thị Thu Hương</t>
  </si>
  <si>
    <t>Nghiên cứu về tâm lý hành vi người tiêu dùng đối với sản phẩm điện thoại di động trên địa bàn Tỉnh Thái Nguyên</t>
  </si>
  <si>
    <t>SV. Nguyễn Thu TràGVHD: Nguyễn Thị Thùy Trang</t>
  </si>
  <si>
    <t>Nâng cao năng lực các cơ quan quản lý nhà nước trong thực thi pháp luật bảo vệ người tiêu dùng tỉnh Thái Nguyên</t>
  </si>
  <si>
    <t>SV. Hoàng Thị LiênGVHD: Trần Thùy Linh</t>
  </si>
  <si>
    <t xml:space="preserve">ThS. Nguyễn Thu Thủy                              </t>
  </si>
  <si>
    <t>TS. Ngô Thị Mỹ</t>
  </si>
  <si>
    <t>TS. Nguyễn Thị Thu Thương</t>
  </si>
  <si>
    <t>ThS. Nguyễn Thị Lương Anh</t>
  </si>
  <si>
    <t>ThS. Dương Huyền Thương</t>
  </si>
  <si>
    <t xml:space="preserve"> ThS. Đặng Kim Oanh</t>
  </si>
  <si>
    <t xml:space="preserve">Quản lý rủi ro thanh khoản tại ngân hàng thương mại cổ phần Á Châu - chi nhánh Thái Nguyên </t>
  </si>
  <si>
    <t xml:space="preserve">Phân tích tình hình xuất khẩu hàng hóa của Việt Nam với các nước ASEAN </t>
  </si>
  <si>
    <t xml:space="preserve">Tác động của khu công nghiệp Yên Bình – Thái Nguyên đến chất lượng cuộc sống của cộng đồng dân cư địa phương.  </t>
  </si>
  <si>
    <t xml:space="preserve">Chuyển dịch cơ cấu kinh tế nông lâm nghiệp theo hướng sản xuất hàng hóa tại huyện Chợ Mới, tỉnh Bắc Kạn </t>
  </si>
  <si>
    <t xml:space="preserve">Các nhân tố ảnh hưởng đến sự tham gia Bảo hiểm xã hội tự nguyện của người lao động tại xã Tân Cương, thành phố Thái Nguyên  </t>
  </si>
  <si>
    <t xml:space="preserve">Đầu tư cho y tế dự phòng trên địa bàn tỉnh Thái Nguyên </t>
  </si>
  <si>
    <t>Đánh giá việc thực hiện trách nhiệm xã hội của doanh nghiệp nhỏ và vừa trên địa bàn tỉnh Thái Nguyên</t>
  </si>
  <si>
    <t>SV. Triệu Thị Thùy Linh
GVHD:  ThS. Nguyễn Thị Thu</t>
  </si>
  <si>
    <t xml:space="preserve">Tăng cường quản lý quỹ bảo hiểm y tế trên địa bàn thị xã Phổ Yên, tỉnh Thái Nguyên </t>
  </si>
  <si>
    <t>SV. Trần Thu Hoa
GVHD: ThS. Nguyễn Thị Lan Anh</t>
  </si>
  <si>
    <t>Một số yếu tố ảnh hưởng tới quyết định chọn trường của sinh viên K13 – ĐH Kinh tế &amp;QTKD Thái Nguyên</t>
  </si>
  <si>
    <t>ThS. Dương Thu Minh</t>
  </si>
  <si>
    <t>ThS. Vũ Thị Quỳnh Chi</t>
  </si>
  <si>
    <t xml:space="preserve">ThS. Nguyễn Thu Hà </t>
  </si>
  <si>
    <t>SV Đồng Thị Ngọc Anh
GVHD: Nguyễn Thị Thu Thư</t>
  </si>
  <si>
    <t>SV Bùi Minh Huệ
GVHD: Nguyễn Thị Nga</t>
  </si>
  <si>
    <t>Kế toán quản trị chi phí môi trường tại Nhà máy luyện thép Lưu Xá – Công ty Cổ phần Gang thép Thái Nguyên</t>
  </si>
  <si>
    <t xml:space="preserve">Hoàn thiện kiểm soát nội bộ chu trình mua hàng và thanh toán tại Nhà máy Xi măng Núi Voi </t>
  </si>
  <si>
    <t xml:space="preserve">Xây dựng bộ tài liệu thực hành kế toán quốc tế </t>
  </si>
  <si>
    <t xml:space="preserve">Hoàn thiện kế toán doanh thu, chi phí và kết quả kinh doanh tại Viễn thông (VNPT) Thái Nguyên  </t>
  </si>
  <si>
    <t xml:space="preserve">Kế toán huy động vốn tại Ngân hàng Thương mại Cổ phần Công thương Việt Nam – Chi nhánh Lưu Xá  </t>
  </si>
  <si>
    <t xml:space="preserve">Nâng cao hiệu quả kinh doanh tại Công ty cổ phần thương mại Thái Hưng  </t>
  </si>
  <si>
    <t xml:space="preserve">CS </t>
  </si>
  <si>
    <t>Tăng cường năng lực tài chính của các doanh nghiệp nhỏ và vừa tham gia vào chuỗi cung ứng nông sản tỉnh Thái Nguyên  CS2017 – BA - 16</t>
  </si>
  <si>
    <t xml:space="preserve">Các nhân tố ảnh hưởng đến hoạt động nhượng quyền kinh doanh tại Thái Nguyên  CS2017 – BA – 17 </t>
  </si>
  <si>
    <t>Th.S Đỗ Thị Hoàng Yến</t>
  </si>
  <si>
    <t>Xây dựng và Phát triển thương hiệu sản phẩm chè cho các hộ kinh doanh cá thể trên địa bàn thành phố Thái Nguyên CS2017 – BA - 18</t>
  </si>
  <si>
    <t>Th.S La Qúi Dương</t>
  </si>
  <si>
    <t>Phát triển bền vững doanh nghiệp nhỏ và vừa trong lĩnh vực sản xuất vật liệu xâu dựng trên địa bàn tỉnh Thái Nguyên đến năm 2022 CS2017 – BA - 19</t>
  </si>
  <si>
    <t>Th.S Nguyễn Vân Anh</t>
  </si>
  <si>
    <t xml:space="preserve"> Yếu tố ảnh hưởng đến chiến lược tích tụ ruộng đất của nông hộ Việt Nam trong giai đoạn 2006-2016 CS2017 – BA - 20</t>
  </si>
  <si>
    <t>TS Nguyễn Thành Vũ</t>
  </si>
  <si>
    <t>Ảnh hưởng của cảm xúc tới quyết định lựa chọn hàng kinh doanh trực tuyến của khách hàng trên địa bàn tỉnh Thái Nguyên</t>
  </si>
  <si>
    <t>Áp dụng phương pháp DEA trong đánh giá hiệu quả kinh tế của việc chăn nuôi nhím ở huyện Đại Từ tỉnh Thái Nguyên</t>
  </si>
  <si>
    <t>SV. Nguyễn Thị Hương Lan
GVHD: TS. Phạm Văn Hạnh</t>
  </si>
  <si>
    <t xml:space="preserve">SV. Trần Thị Bích Phượng
GVHD: TS. Nguyễn Thành Vũ  
</t>
  </si>
  <si>
    <t>TS. Vũ Thị Hậu</t>
  </si>
  <si>
    <t>ThS. Nguyễn T Kim Nhung</t>
  </si>
  <si>
    <t>Quản trị vốn chủ sở hữu tại ngân hàng TMCP Ngoại thương Việt Nam</t>
  </si>
  <si>
    <t>Mối quan hệ giữa rủi ro tài chính và kết quả kinh doanh của doanh nghiệp ngành xi măng niêm yết tại Việt Nam</t>
  </si>
  <si>
    <t>Phân tích nhân tố ảnh hưởng đến quyết định của khách hàng khi sử dụng thẻ tín dụng của BIDV – TN</t>
  </si>
  <si>
    <t>Phân tích các nhân tố tác động đến năng lực cạnh tranh các doanh nghiệp ngành thép niêm yết trên thị trường chứng khoán Việt Nam</t>
  </si>
  <si>
    <t>Phát triển dịch vụ ngân hàng điện tử tại ngân hàng TMCP Công thương Việt Nam – Chi nhánh Sông Công</t>
  </si>
  <si>
    <t>SV. Đặng Thị Kiều Trang
GVHD: PGS.TS. Hoàng Thị Thu</t>
  </si>
  <si>
    <t>SV. Bùi Thị Hường
GVHD: TS. Nguyễn Việt Dũng</t>
  </si>
  <si>
    <t>SV. Nguyễn Thị Quỳnh
GVHD: ThS. Lã Thị Kim Anh</t>
  </si>
  <si>
    <t>SV. Dương Thị Phương Thu
GVHD: ThS. Đỗ Kim Dư</t>
  </si>
  <si>
    <t>SV. Trần Mai Hương
GVHD: ThS. Nguyễn Ngọc Lý</t>
  </si>
  <si>
    <t>ThS. Nguyễn Ngọc Bính</t>
  </si>
  <si>
    <t>TS. Nguyễn Trọng Bắc</t>
  </si>
  <si>
    <t>ThS. Dương Thị Hương</t>
  </si>
  <si>
    <t>ThS. Lèng Thị Thu Trang</t>
  </si>
  <si>
    <t>ThS. Nguyễn Thị Thu Phương</t>
  </si>
  <si>
    <t>ThS. Dương Thị Hương Lan</t>
  </si>
  <si>
    <t>ThS. Trần Thị Bích Thủy</t>
  </si>
  <si>
    <t>TS. Tạ Thị Thanh Huyền</t>
  </si>
  <si>
    <t>CN. Trần Thị Kim Anh</t>
  </si>
  <si>
    <t>Chính sách việc làm cho thanh niên nông thôn vùng thu hồi đất tại tỉnh Thái Nguyên  CS2017 - EML - 51</t>
  </si>
  <si>
    <t>Pháp luật về hợp đồng nhượng quyền thương mại ở Việt Nam  CS2017 - EML - 52</t>
  </si>
  <si>
    <t>ThS. Đồng Đức Duy</t>
  </si>
  <si>
    <t>Các công cụ phòng vệ thương mại của Việt Nam - Lý luận và thực tiễn  CS2017 - EML - 53</t>
  </si>
  <si>
    <t>ThS. Trần Thị Bình An</t>
  </si>
  <si>
    <t>Phạm Đức Bình
GVHD: ThS. Trần Thùy Linh</t>
  </si>
  <si>
    <t>Mai Phương
GVHD: ThS. Đặng Phi Trường</t>
  </si>
  <si>
    <t>Ngô Khánh Linh
GVHD: ThS. Lê Ngọc Nương</t>
  </si>
  <si>
    <t>Nghiên cứu các nhân tố ảnh hưởng đến văn hóa đọc sách của sinh viên trường ĐH Kinh tế và Quản trị kinh doanh Thái Nguyên</t>
  </si>
  <si>
    <t>SV. Nguyễn Thùy Dương
GVHD: PGS.TS Nguyễn Thị Gấm</t>
  </si>
  <si>
    <t>Phân tích các yếu tố ảnh hưởng đến sự tham gia hợp tác xã của các hộ trồng chè ở tỉnh Thái Nguyên</t>
  </si>
  <si>
    <t>Phân tích tình hình xuất khẩu các nhóm hàng hóa của Việt Nam sang thị trường EU</t>
  </si>
  <si>
    <t>SV. Nguyễn Anh Nhật Linh
GVHD: PGS.TS. Trần Chí Thiện</t>
  </si>
  <si>
    <t>SV. Ngô Hoài Thu
GVHD: Đỗ Thị Hòa Nhã</t>
  </si>
  <si>
    <t>Hoàn thiện kế toán quản trị chi phí tại Công ty cổ phần Đức Hạnh Marphavet</t>
  </si>
  <si>
    <t>TS. Trần Tuấn Anh</t>
  </si>
  <si>
    <t>Ứng dụng mô hình Servqual trong đánh giá chất lượng dịch vụ tại ngân hàng thương mại cổ phần Đầu tư và Phát triển Việt Nam, Chi nhánh Hà Giang</t>
  </si>
  <si>
    <t>TS. Nguyễn Thị Hồng Yến</t>
  </si>
  <si>
    <t>Giải pháp nâng cao chất lượng thẩm định giá tài sản  bảo đảm tiền vay tại Ngân hàng TMCP Đầu tư và phát triển Việt Nam, chi nhánh Hà Giang</t>
  </si>
  <si>
    <t>Tăng cường quản trị rủi ro tác nghiệp tại ngân hàng thương mại cổ phần công thương Việt Nam – Chi nhánh Hà Giang</t>
  </si>
  <si>
    <t>Kế toán quản trị  trong việc ra quyết định ngắn hạn tại công ty cổ phần chè Hà Thái</t>
  </si>
  <si>
    <t>Hoàn thiện kiểm soát nội bộ chu trình bán hàng và thu tiền tại công ty cổ phần thương mại Thái Hưng</t>
  </si>
  <si>
    <t>Tăng cường vai trò kiểm toán nội bộ tại Công ty Cổ phần Gang thép Thái Nguyên</t>
  </si>
  <si>
    <t>SV. Ngô Tiến Sỹ
GVHD: TS. Nguyễn T Hồng Yến</t>
  </si>
  <si>
    <t>SV. Nguyễn Thị Thắm
GVHD: TS. Đỗ Thị Thu Hằng</t>
  </si>
  <si>
    <t>SV. Vũ Hoàng Hải
GVHD: TS. Nguyễn T Hồng Yến</t>
  </si>
  <si>
    <t>SV. Lê Thanh Hằng
GVHD: PGS.TS. Đỗ T Thúy Phương</t>
  </si>
  <si>
    <t>SV. Nguyễn Thị Dung
GVHD: ThS. Nguyễn Thị Tuân</t>
  </si>
  <si>
    <t>Giải pháp đẩy mạnh xuất khẩu chè trên địa bàn tỉnh Thái Nguyên</t>
  </si>
  <si>
    <t>Nghiên cứu dự án sản xuất và kinh doanh đồ handmade từ nguyên vật liệu tái chế trên địa bàn Thái Nguyên</t>
  </si>
  <si>
    <t>SV. Trần Lệ Kim
GVHD: TS. Phạm T Thanh Mai</t>
  </si>
  <si>
    <t>SV. Hà Kiều Trang
GVHD: TS. Phạm T Thanh Mai</t>
  </si>
  <si>
    <t>Nghiên cứu tác động của cấu trúc vốn đến hiệu quả hoạt động kinh doanh của các doanh nghiệp nhỏ và vừa trên địa bàn tỉnh Thái Nguyên</t>
  </si>
  <si>
    <t>Giải pháp nâng cao kỹ năng mềm cho sinh viên trường Đại học Kinh tế và Quản trị Kinh doanh</t>
  </si>
  <si>
    <t>ThS. Phạm Thị Linh</t>
  </si>
  <si>
    <t>Nâng cao kỹ năng viết bằng tiến Anh cho sinh viên lớp Chất lượng cao của Trường ĐHKinh tế và Quản trị Kinh doanh – Đại học Thái Nguyên</t>
  </si>
  <si>
    <t>ThS. Đặng Thị Ngọc Anh</t>
  </si>
  <si>
    <t>Nghiên cứu một số vấn đề tối thiểu hóa việc thực hiện quy trình sản xuất hàng hóa trong các nhà máy chỉ có một dây chuyền sản xuất</t>
  </si>
  <si>
    <t>TS. Phạm Hồng Trường</t>
  </si>
  <si>
    <t>Tác động của hiệp định đối tác xuyên Thái Bình Dương đến ngành công nghiệp ở Việt Nam: Tiếp cận theo mô hình GTAP</t>
  </si>
  <si>
    <t>SV. Trần Nhật Quang GVHD: TS. Đỗ Đình Long</t>
  </si>
  <si>
    <t>Các nhân tố ảnh hưởng đến xuất khẩu hàng nông sản của Việt Nam sang thị trường Liên minh châu Âu (EU)</t>
  </si>
  <si>
    <t xml:space="preserve">SV. Bùi Thị Thanh Hải
GVHD: ThS. Phạm Hoàng Linh </t>
  </si>
  <si>
    <r>
      <t xml:space="preserve">Nghiên cứu hoàn thiện hệ thống phương tiện chuyên môn nhằm nâng cao kết quả học tập môn Bóng chuyền cho sinh viên trường Đại học Kinh tế &amp; Quản trị kinh doanh, Đại học Thái Nguyên </t>
    </r>
    <r>
      <rPr>
        <b/>
        <sz val="11"/>
        <color theme="1"/>
        <rFont val="Times New Roman"/>
        <family val="1"/>
      </rPr>
      <t>CS2017 - BS - 38</t>
    </r>
  </si>
  <si>
    <r>
      <t>Nâng cao</t>
    </r>
    <r>
      <rPr>
        <b/>
        <sz val="11"/>
        <color theme="1"/>
        <rFont val="Times New Roman"/>
        <family val="1"/>
      </rPr>
      <t xml:space="preserve"> </t>
    </r>
    <r>
      <rPr>
        <sz val="11"/>
        <color theme="1"/>
        <rFont val="Times New Roman"/>
        <family val="1"/>
      </rPr>
      <t>hiệu quả hoạt động các Câu lạc bộ Thể dục thể thao tại Trường ĐH Kinh tế và Quản trị Kinh doanh – Đại học Thái Nguyên</t>
    </r>
  </si>
  <si>
    <t>Xây dựng hệ thống học liệu điện tử E - Learning cho học phần Kinh tế học đại cương</t>
  </si>
  <si>
    <t>TS. Nguyễn Thị Lan Anh</t>
  </si>
  <si>
    <t>Xây dựng hệ thống học liệu điện tử E - Learning cho học phần Kinh tế lượng</t>
  </si>
  <si>
    <t>ThS. Nguyễn Như Quỳnh</t>
  </si>
  <si>
    <t>Xây dựng hệ thống học liệu điện tử E - Learning cho học phần Thống kê Kinh tế</t>
  </si>
  <si>
    <t>Xây dựng hệ thống học liệu điện tử E - Learning cho học phần Kinh tế đầu tư 2</t>
  </si>
  <si>
    <t>Xây dựng hệ thống học liệu điện tử E - Learning cho học phần Kinh tế môi trường</t>
  </si>
  <si>
    <t>TS. Nguyễn Thị Thúy Vân</t>
  </si>
  <si>
    <t>Xây dựng hệ thống học liệu điện tử E - Learning cho học phần Nguyên lý KTNN</t>
  </si>
  <si>
    <t>TS. Nguyễn Văn Công</t>
  </si>
  <si>
    <t>Xây dựng hệ thống học liệu điện tử E - Learning cho học phần Kinh tế phát triển</t>
  </si>
  <si>
    <t>Xây dựng hệ thống học liệu điện tử E - Learning cho học phần Kinh tế y tế 1</t>
  </si>
  <si>
    <t>ThS. Đàm Phương Lan</t>
  </si>
  <si>
    <t>Xây dựng hệ thống học liệu điện tử E -Learning cho học phần Kế toán DN nhỏ và vừa</t>
  </si>
  <si>
    <t>TS. Trần Thị Nhung</t>
  </si>
  <si>
    <t>Xây dựng hệ thống học liệu điện tử E-Learning cho học phần Kiểm toán căn bản</t>
  </si>
  <si>
    <t>TS. Nguyễn Phương Thảo</t>
  </si>
  <si>
    <t>Xây dựng hệ thống học liệu điện tử E-Learning cho học phần Kế toán quản trị</t>
  </si>
  <si>
    <t>Xây dựng hệ thống học liệu điện tử E-Learning cho học phần Kế toán thuế</t>
  </si>
  <si>
    <t>Xây dựng hệ thống học liệu điện tử E- Learning cho học phần Phân tích hoạt động KD</t>
  </si>
  <si>
    <t>ThS. Đồng Văn Đạt</t>
  </si>
  <si>
    <t>Xây dựng hệ thống học liệu điện tử E – Learning cho học phần Thương mại điện tử CB</t>
  </si>
  <si>
    <t>TS. Bùi Như Hiển</t>
  </si>
  <si>
    <t>Xây dựng hệ thống học liệu điện tử E – Learning cho học phần Quản trị sản xuất 1</t>
  </si>
  <si>
    <t>ThS. Nguyễn Đắc Dũng</t>
  </si>
  <si>
    <t>Xây dựng hệ thống học liệu điện tử E – Learning cho học phần Quản trị doanh nghiệp</t>
  </si>
  <si>
    <t>ThS. Nông Thị Minh Ngọc</t>
  </si>
  <si>
    <t>Xây dựng hệ thống học liệu điện tử E-Learning cho học phần Toán kinh tế</t>
  </si>
  <si>
    <t>TS. Nguyễn Quỳnh Hoa</t>
  </si>
  <si>
    <t>ThS. Nguyễn Hương Ngọc</t>
  </si>
  <si>
    <t>ThS. Lê Huy Hoàng</t>
  </si>
  <si>
    <t>ThS. Phan Minh Huyền</t>
  </si>
  <si>
    <t>Xây dựng hệ thống học liệu điện tử E - Learning cho học phần Luật Kinh tế</t>
  </si>
  <si>
    <t>Xây dựng hệ thống học liệu điện tử E - Learning cho học phần Tâm lý học Quản lý kinh tế</t>
  </si>
  <si>
    <t>Xây dựng hệ thống học liệu điện tử E-Learning cho học phần Kinh tế nguồn nhân lực</t>
  </si>
  <si>
    <t>ThS. Nguyễn T Phương Thảo</t>
  </si>
  <si>
    <t>Xây dựng hệ thống học liệu điện tử E – Learning cho học phần Marketing Căn bản</t>
  </si>
  <si>
    <t>TS. Dương Thanh Hà</t>
  </si>
  <si>
    <t>Xây dựng hệ thống học liệu điện tử E – Learning cho học phần Kinh tế quốc tế</t>
  </si>
  <si>
    <t>TS. Đoàn Quang Huy</t>
  </si>
  <si>
    <t>Xây dựng hệ thống học liệu điện tử E – Learning cho học phần Quản trị sự kiện</t>
  </si>
  <si>
    <t>ThS. Ngô Thị Huyền Trang</t>
  </si>
  <si>
    <t>Định vị thương hiệu Trà La Bằng của Hợp tác xã chè La Bằng Huyện Đại từ. tỉnh Thái Nguyên</t>
  </si>
  <si>
    <t>TS. Mai Việt Anh</t>
  </si>
  <si>
    <t>Xác định vai trò của các bên trong mối quan hệ hợp tác giữa chính quyền và doanh nghiệp để phát triển nông nghiệp tỉnh Bắc Kạn</t>
  </si>
  <si>
    <t>ThS. Trần Thị Xuân</t>
  </si>
  <si>
    <t>Nghiên cứu các yếu tố ảnh hưởng đến hiệu quả hoạt động của các ngân hàng thương mại niêm yết trên thị trường chứng khoán Việt Nam SV2019-BF-04</t>
  </si>
  <si>
    <t>Phát triển dịch vụ cho vay tiêu dùng tại Ngân hàng NN&amp;PTNT Việt Nam. chi nhánh tỉnh Thái Nguyên SV2019-BF-05</t>
  </si>
  <si>
    <t>Quản trị rủi ro lãi suất tại NHTM cổ phần Công thương Việt Nam – chi nhánh Lưu Xá. Thái Nguyên SV2019-BF-06</t>
  </si>
  <si>
    <t>Phát triển sịch vụ Homestay tại khu du lịch Ba Bể tỉnh Bắc Kạn</t>
  </si>
  <si>
    <t>Hoàn thiện lập dự toán sản xuất kinh doanh tại Công ty TNHH Xây dựng Thương mại Trường Xuân SV2019-AC-01</t>
  </si>
  <si>
    <t>Hoàn thiện quy trình kiểm toán khoản mục tiền và tương đương tiền tại công ty TNHH kiểm toán FACOM</t>
  </si>
  <si>
    <t>Thực trạng phân tích mối quan hệ Chi phí – Khối lượng – Lợi nhuận (CVP) vào hoạt động kinh doanh tại công ty cổ phần phát triển thương mại Thái Nguyên</t>
  </si>
  <si>
    <t>Từ Thị Linh
GVHD:TS. Nguyễn Phương Thảo</t>
  </si>
  <si>
    <t>Nguyễn Hải Hậu
GVHD: ThS. Hoàng T Nguyệt</t>
  </si>
  <si>
    <t>Chiến lược phát triển trường Đại học Kinh tế và Quản trị Kinh doanh giai đoạn 2020 - 2025, tầm nhìn đến 2030</t>
  </si>
  <si>
    <t>PGS.TS. Đỗ Anh Tài</t>
  </si>
  <si>
    <t>Phân tích mối liên kết giữa độ mở thương mại và chất lượng môi trường tại các quốc gia đang phát triển</t>
  </si>
  <si>
    <t>ThS. Trần Văn Nguyện</t>
  </si>
  <si>
    <t>Xây dựng chiến lược truyền thông trường Đại học Kinh tế và Quản trị Kinh doanh giai đoạn 2020 - 2025</t>
  </si>
  <si>
    <t>Phạm Thị Thu Hiền
GVHD : TS. Nguyễn Quang Hợp</t>
  </si>
  <si>
    <t>Các yếu tố ảnh hưởng đên quyết định lựa chọn trường của sinh viên Trường ĐH Kinh tế &amp; QTKD Thái Nguyên</t>
  </si>
  <si>
    <t>Chuyển dịch cơ cấu lao động tại thành phố Thái Nguyên, tỉnh Thái Nguyên</t>
  </si>
  <si>
    <t xml:space="preserve">Tăng cường thực thi quy định pháp luật về bồi thường, hỗ trợ, tái định cư khi thu hồi đất tại huyện Phú Lương, tỉnh Thái Nguyên </t>
  </si>
  <si>
    <t>Các yếu tố ảnh hưởng đến sự hài lòng của khách hàng đối với dịch vụ thẻ ATM của Agribank Chi nhánh Sơn La</t>
  </si>
  <si>
    <t>Tội mua bán, chiếm đoạt mô hoặc các bộ phận cơ thể người trong Luật hình sự Việt Nam.</t>
  </si>
  <si>
    <t>Giải pháp đối với việc học tiếng Anh của sinh viên Trường Đại học Kinh tế và Quản trị Kinh doanh</t>
  </si>
  <si>
    <t>Quản lý hoạt động nghiên cứu khoa học của sinh viên trường Đại học Kinh tế và Quản trị kinh doanh - Đại học Thái Nguyên</t>
  </si>
  <si>
    <t xml:space="preserve">Quấy rối tình dục tại nơi làm việc  theo quy định của pháp luật Việt Nam </t>
  </si>
  <si>
    <t xml:space="preserve">Pháp Luật về chứng thực hợp đồng giao dịch tại Ủy ban nhân dân cấp Xã </t>
  </si>
  <si>
    <t>Năng lực quản lý của các nhà quản trị cấp trung trong các doanh nghiệp công nghiệp tỉnh Thái Nguyên</t>
  </si>
  <si>
    <t>Thực hiện chính sách xóa giảm nghèo tại huyện Trạm Tấu – tỉnh Yên Bái</t>
  </si>
  <si>
    <t>Quản trị nhân lực tại khách sạn Hạ Long Plaza, Hạ Long, Quảng Ninh</t>
  </si>
  <si>
    <t>Đẩy mạnh xây dựng nông thôn mới tại xã Chiềng ơn, huyện Quỳnh Nhai, tỉnh Sơn La</t>
  </si>
  <si>
    <t xml:space="preserve"> ThS. Ngô Thị Nhung</t>
  </si>
  <si>
    <t>Nguyễn Thị AnGVHD : Hoàng Nghiệp Quỳnh</t>
  </si>
  <si>
    <t>Nguyễn T Ngọc AnGVHD : Đồng Đức Duy</t>
  </si>
  <si>
    <t>Hà Thị Thùy DungGVHD : Ngô Thị Nhung</t>
  </si>
  <si>
    <t>Hoàng Thị LinhGVHD: Bùi Thị Thu Hương</t>
  </si>
  <si>
    <t>Phạm Hồng TrangGVHD: Nguyễn T Phương Thúy</t>
  </si>
  <si>
    <t>Vũ Hữu CảnhGVHD: Nguyễn Quang Huy</t>
  </si>
  <si>
    <t>Nguyễn Hoàng Mai AnhGVHD: Lê Ngọc Nương</t>
  </si>
  <si>
    <t>Đỗ Kim GiảngGVHD: Hà Thị Hoa</t>
  </si>
  <si>
    <t>Mùa A HờGVHD: Nguyễn Thành Công</t>
  </si>
  <si>
    <t>Nguyễn Quang VũGVHD:  Phạm T Ngọc Vân</t>
  </si>
  <si>
    <t>Lò Văn HiềnGVHD: Phạm T Ngọc Vân</t>
  </si>
  <si>
    <t>Phùng Thị Minh
GVHD: Hoàng Thị Thu</t>
  </si>
  <si>
    <t>Chu Thị Phương Thảo
GVHD: Nguyễn T Linh Trang</t>
  </si>
  <si>
    <t>Nguyễn Quế Anh
GVHD: Hà Thị Thanh  Nga</t>
  </si>
  <si>
    <t>Nguyễn Quốc Ánh
GVHD : TS. Ngô T Hương Giang</t>
  </si>
  <si>
    <t>Quản lý và phát triển nhãn hiệu tập thể Na La Hiên tại huyện Võ Nhai, tỉnh Thái Nguyên</t>
  </si>
  <si>
    <t>Nghiên cứu trách nhiệm xã hội của doanh nghiệp tại khu công nghiệp Sông Công I – Thái Nguyên</t>
  </si>
  <si>
    <t>Nghiên cứu hành vi tiêu dùng sản phẩm khẩu trang của người dân tại Thái Nguyên</t>
  </si>
  <si>
    <t>Nâng cao hiệu quả học tập của sinh viên Khoa Quản trị kinh doanh trường Đại học Kinh tế và QTKD Thái Nguyên trong bối cảnh cách mạng công nghiệp 4.0</t>
  </si>
  <si>
    <t>Tăng cường xuất khẩu sản phẩm của các Hợp tác xã Chè trên địa bàn huyện Đại từ, tỉnh Thái Nguyên</t>
  </si>
  <si>
    <t>Giải pháp thu hút người học của Trường ĐH Kinh tế và QTKD – Đại học Thái Nguyên.</t>
  </si>
  <si>
    <t>Ảnh hưởng của ô nhiễm môi trường đến hoạt động kinh tế của người dân trên địa bàn thị xã Phổ Yên</t>
  </si>
  <si>
    <t>Nghiên cứu hành vi tiêu thụ của người dân tại các siêu thị lớn tại Thái Nguyên</t>
  </si>
  <si>
    <t>Nghiên cứu hành vi mua sắm trực tuyến sản phẩm điện máy của người tiêu dùng tại  tỉnh Thái Nguyên</t>
  </si>
  <si>
    <t>Đẩy mạnh xuất khẩu sản phẩm nấm linh chi hữu cơ tại Công ty TNHH Công nghệ sinh học Phú Gia – Đại Từ</t>
  </si>
  <si>
    <t>Đánh giá hoạt động kinh doanh đăng kiểm xe cơ giới trên địa bàn tỉnh Thái Nguyên</t>
  </si>
  <si>
    <t>ThS. La Quí Dương</t>
  </si>
  <si>
    <t>ThS. Ngô Thị Minh Ngọc</t>
  </si>
  <si>
    <r>
      <t>SV: Lê Văn Ninh</t>
    </r>
    <r>
      <rPr>
        <sz val="11"/>
        <color rgb="FF000000"/>
        <rFont val="Times New Roman"/>
        <family val="1"/>
      </rPr>
      <t>GVHD: Hoàng Thị Huệ</t>
    </r>
  </si>
  <si>
    <t>Nguyễn Kim Ánh GVHD: Nông Thị Dung</t>
  </si>
  <si>
    <t>Nguyễn Thị Mai AnhGVHD: Phạm Văn Hạnh</t>
  </si>
  <si>
    <t>Hoàng Hoài ThuGVHD: Ngô Thị Hương Giang</t>
  </si>
  <si>
    <t>Phạm Thị PhượngGVHD: Hà Thị Thanh Hoa</t>
  </si>
  <si>
    <t>Nguyễn Thị Thùy LinhGVHD: Bùi Như Hiển</t>
  </si>
  <si>
    <t>Hoàng Thị ÁnhGVHD: Nguyễn Vân Anh</t>
  </si>
  <si>
    <t>Nịnh Văn HuấnGVHD: Nông Thị Minh Ngọc</t>
  </si>
  <si>
    <t>Dương Thành NamGVHD: Chu T Kim Ngân</t>
  </si>
  <si>
    <t>Phạm Tùng LâmGVHD: Trần T Kim Oanh</t>
  </si>
  <si>
    <t>Tiếp cận tín dụng phi chính thức của hộ nghèo trên địa bàn huyện Phú Bình, tỉnh Thái Nguyên</t>
  </si>
  <si>
    <t>Ảnh hưởng của thay đổi chế độ kế toán đến công tác kế toán tại bệnh viện Trung ương Thái Nguyên.</t>
  </si>
  <si>
    <t>Hoàn thiện công tác kiểm toán chu trình mua hàng và thanh toán trong quy trình kiểm toán Báo cáo tài chính của Công ty TNHH Tài chính và Kiểm toán Việt Nam</t>
  </si>
  <si>
    <t>Phân tích tình hình công nợ và khả năng thanh toán tại các Doanh nghiệp Thương mại trên địa bàn tỉnh Thái Nguyên</t>
  </si>
  <si>
    <t>Nâng cao hiệu quả sản xuất kinh doanh cho các hộ trồng thạch đen trên địa bàn huyện Thạch An, tỉnh Cao Bằng</t>
  </si>
  <si>
    <t>Nâng cao hiệu quả làm việc nhóm đối với sinh viên khoa Kế toán trường Đại học kinh tế và Quản trị kinh doanh</t>
  </si>
  <si>
    <t>Giải pháp hạn chế các sai phạm về kế toán tại các doanh nghiệp nhỏ và vừa trong lĩnh vực thương mại trên địa bàn Thành phố Sông Công</t>
  </si>
  <si>
    <t>Nâng cao nhân thức đạo đức nghề nghiệp của sinh viên kế toán trường Đại học kinh tế và Quản trị kinh doanh Thái Nguyên.</t>
  </si>
  <si>
    <t>Hoàn thiện hệ thống thông tin Kế toán tại Công ty NatSteelVina</t>
  </si>
  <si>
    <t>Hoàn thiện công tác kế toán thuế giá trị gia tăng tại Công ty Bảo hiểm BIDV Thái Nguyên</t>
  </si>
  <si>
    <t>Hoàn thiện kiểm soát nội bộ chu trình bán hàng và thu tiền tại công ty cổ phần khai khoáng miền núi</t>
  </si>
  <si>
    <t>Ứng dụng thông tin kế toán quản trị trong việc ra quyết định tại công ty TNHH Thương mại Đức Minh</t>
  </si>
  <si>
    <t>Hoàn thiện kiểm toán chu trình hàng tồn kho trong kiểm toán Báo cáo tài chính tại Công ty TNHH Kiểm toán Phương Đông ICA</t>
  </si>
  <si>
    <t>Ảnh hưởng của phương pháp học tập đến kết quả học tập của sinh viên khoa Kế toán, trường Đại học Kinh tế và QTKD</t>
  </si>
  <si>
    <t>Tăng cường kiểm soát nội bộ hoạt động cho vay khách hàng doanh nghiệp nhỏ và vừa tại Ngân hàng TMCP Bưu điện Liên Việt, chi nhánh Thái Nguyên</t>
  </si>
  <si>
    <t>Tăng cường sử dụng nguồn tài nguyên học tập tại Trung tâm Học liệu và Công nghệ Thông Tin của sinh viên Trường Đại học Kinh tế và Quản trị Kinh doanh</t>
  </si>
  <si>
    <t>Hoàn thiện kế toán giá thành tại Công ty cổ phần Việt Mỹ</t>
  </si>
  <si>
    <t>Vận dụng phân tích mối quan hệ chi phí khối lượng lợi nhuận trong việc ra quyết định ngắn hạn tại Công ty TNHH Dịch vụ Trịnh Lộc Phát</t>
  </si>
  <si>
    <t>ThS. Nguyễn Hữu Thu</t>
  </si>
  <si>
    <t>ThS. Dương Công Hiệp</t>
  </si>
  <si>
    <t>ThS. Vũ Thị Hòa</t>
  </si>
  <si>
    <t>TS. Vũ Quỳnh Nam</t>
  </si>
  <si>
    <t>Phạm Thanh Hoa GVHD: Nguyễn T Thu Huyền</t>
  </si>
  <si>
    <t>Kiều Thu Huyền GVHD: Vũ Thị Minh</t>
  </si>
  <si>
    <t>Nguyễn Thị Minh Khuê GVHD: Nguyễn T Thu Huyền</t>
  </si>
  <si>
    <t>Nguyễn Trung Hải GVHD : Nguyễn Phương Thảo</t>
  </si>
  <si>
    <t>Tạ Quỳnh Trang GVHD : Nguyễn Thị Thảo</t>
  </si>
  <si>
    <t>Vũ Thị Thúy GVHD : Đỗ T Thúy Phương</t>
  </si>
  <si>
    <t>Nguyễn Thị Hoài GVHD : Nguyễn Thị Hường</t>
  </si>
  <si>
    <t>Thân Phương Thảo GVHD : Nguyễn Phương Thảo</t>
  </si>
  <si>
    <t>Nguyễn Thị Phương Thảo GVHD : An Thị Thư</t>
  </si>
  <si>
    <t>Nguyễn Hương Trà GVHD : Nguyễn Thị Hồng Yến</t>
  </si>
  <si>
    <t>Bùi Hương Giang GVHD : Nguyễn Thu Hà</t>
  </si>
  <si>
    <t>Trần Thị Lệ Xuân GVHD : Đỗ Thị Hồng Hạnh</t>
  </si>
  <si>
    <t>Nguyễn Thị Chuyên GVHD : Đỗ T Thu Hằng</t>
  </si>
  <si>
    <t>Hoàn thiện thẩm định dự án đầu tư tại Chi nhánh Ngân hàng nông nghiệp và phát triển nông thôn Huyện Ngân Sơn - Tỉnh Bắc Kạn</t>
  </si>
  <si>
    <t>Huy động và sử dụng vốn đầu tư phát triển kinh tế xã hội tại huyện Đại Từ, tỉnh Thái Nguyên</t>
  </si>
  <si>
    <t>Phát triển du lịch cộng đồng tại thôn Nặm Đăm, xã Quản Bạ, Huyện Quản Bạ, tỉnh Hà Giang</t>
  </si>
  <si>
    <t>Phan Phương Dung GVHD: Nguyễn Huy Hoàng</t>
  </si>
  <si>
    <t>Sì Go Lòng GVHD: Nguyễn Thị Thùy Dung</t>
  </si>
  <si>
    <t>Nguyễn Thị Minh Trang GVHD: Thăng Thị Hồng Nhung</t>
  </si>
  <si>
    <t>TS. Nguyễn Tiến Long</t>
  </si>
  <si>
    <t>CSĐH</t>
  </si>
  <si>
    <t>ĐỀ TÀI CƠ SỞ</t>
  </si>
  <si>
    <t>TRƯỜNG</t>
  </si>
  <si>
    <t>THỐNG KÊ ĐỀ TÀI NCKH CỦA SINH VIÊN VÀ GIẢNG VIÊN</t>
  </si>
  <si>
    <t>Số lượng</t>
  </si>
  <si>
    <t>ĐỀ TÀI NCKH SV</t>
  </si>
  <si>
    <t>2021 - 2022</t>
  </si>
  <si>
    <t>Phân tích hiệu quả hoạt động kinh doanh tại Công ty cổ phần cơ khí Phổ Yên</t>
  </si>
  <si>
    <t>Phân tích báo cáo tài chính tại Công ty cổ phần phụ tùng máy số 1</t>
  </si>
  <si>
    <t>Hoàn thiện công tác kế toán hàng hóa tại Công ty TNHH thép Xuân Trường</t>
  </si>
  <si>
    <t>Tổ chức kế toán tiền lương và các khoản trích theo lương tại Công ty CP Xi măng Quán Triều VVMI</t>
  </si>
  <si>
    <t>Tổ chức hệ thống thông tin kế toán trong chu trình bán hàng và thu tiền tại Công ty TNHH Huyền Hảo Thái Nguyên</t>
  </si>
  <si>
    <t>Kế toán doanh thu, chi phí và xác định kết quả kinh doanh tại Công ty cổ phần cơ khí và xây dựng Đặng Gia</t>
  </si>
  <si>
    <t>Tổ chức kế toán tài sản cố định hữu hình tại Công ty CP Xi măng Quán Triều VVMI</t>
  </si>
  <si>
    <t>Hoàn thiện công tác kế toán thuế tại Doanh nghiệp tư nhân Hương Vinh</t>
  </si>
  <si>
    <t>Hoàn thiện kiểm soát nội bộ tại công ty TNHH An Phú Thịnh</t>
  </si>
  <si>
    <t>Hoàn thiện kiểm soát nội bộ chu trình bán hàng và thu tiền tại Công ty cổ phần Cơ khí Gang Thép</t>
  </si>
  <si>
    <t>Hoàn thiện kế toán chi phí sản xuất và tính giá thành sản phẩm tại Công ty cổ phần chế biến thực phẩm Thái Nguyên</t>
  </si>
  <si>
    <t>Đánh giá sự hài lòng về dịch vụ kê khai thuế qua mạng của các DN nhỏ va vừa trên địa bàn TP Thái Nguyên</t>
  </si>
  <si>
    <t>Hoàn thiện công tác kế toán hoạt động tín dụng tại Quỹ tín dụng nhân dân Chăm Mát, TP Hòa Bình, tỉnh Hòa Bình</t>
  </si>
  <si>
    <t>Phát triển hợp tác xã trên địa bàn huyện Bạch Thông, tỉnh Bắc Kạn</t>
  </si>
  <si>
    <t>Dương Thị Thùy Linh GVHD: Nguyễn Văn Công</t>
  </si>
  <si>
    <t>Chất lượng lao động trong các doanh nghiệp công nghiệp của tỉnh Thái Nguyên</t>
  </si>
  <si>
    <t>Hoàng Thị Phương Linh GVHD: Nguyễn Thị Oanh</t>
  </si>
  <si>
    <t>Tăng cường huy động vốn tại ngân hàng Nông nghiệp và Phát triển Nông thôn Việt Nam – Chi nhánh Bắc Kạn</t>
  </si>
  <si>
    <t>Trần Thị Thùy Dương GVHD: Trần T Vân Anh</t>
  </si>
  <si>
    <t>Quản lý chi ngân sách Nhà nước trên địa bàn thành phố Thái Nguyên</t>
  </si>
  <si>
    <t>Đỗ Thị Thủy GVHD: Nguyễn Thu Thủy</t>
  </si>
  <si>
    <t>Xác định mức giá sẵn lòng trả cho việc giảm sử dụng túi nilon, chấp nhận chuyển sang túi tái sử dụng: Nghiên cứu trường hợp sinh viên trường Đại học Kinh tế và Quản trị Kinh doanh – Đại học Thái Nguyên</t>
  </si>
  <si>
    <t>Nguyễn Thu Thảo GVHD: Nguyễn T Thu Thương</t>
  </si>
  <si>
    <t>Nghiên cứu các yếu tố ảnh hưởng đến ý định khởi nghiệp của sinh viên khối ngành Kinh tế - Quản trị Kinh doanh trên địa bàn thành phố Thái Nguyên</t>
  </si>
  <si>
    <t>Nguyễn Ngọc Huyền GVHD: Nguyễn Như Quỳnh</t>
  </si>
  <si>
    <t>2021-2022</t>
  </si>
  <si>
    <t>Trọng yếu và rủi ro trong kiểm toán báo cáo tài chính tại công ty kiểm toán định giá và tư vấn tài chính Việt Nam</t>
  </si>
  <si>
    <t>Kế toán quản trị môi trường tại Công ty cổ phần Xi măng La Hiên VVMI</t>
  </si>
  <si>
    <t>ThS. Nguyễn Thị Thảo</t>
  </si>
  <si>
    <t>Phân tích các nhân tố ảnh hưởng đến chất lượng hệ thống thông tin kế toán trong các doanh nghiệp may tại Thái Nguyên</t>
  </si>
  <si>
    <t>ThS. Nguyễn Thị Hoài Thu</t>
  </si>
  <si>
    <t>Phân tích tài chính khách hàng doanh nghiệp trong hoạt động cho vay tại ngân hàng TMCP đầu tư và phát triển Việt Nam – Chi nhánh Thái Nguyên</t>
  </si>
  <si>
    <t>ThS. Nguyễn Thị Hường</t>
  </si>
  <si>
    <t>Tiếp cận tín dụng chính thức của hộ nghèo vùng núi cao tỉnh Thái Nguyên</t>
  </si>
  <si>
    <t>TS. Nguyễn Hữu Thu</t>
  </si>
  <si>
    <t>Hoàn thiện công tác kế toán hàng hóa tại Công ty TNHH Kim Tiềm</t>
  </si>
  <si>
    <t>Hoàn thiện hệ thống báo cáo tài chính tại Công ty TNHH MTV Khai thác Công trình thủy lợi tỉnh Hưng Yên</t>
  </si>
  <si>
    <t>Đào Thúy Hằng</t>
  </si>
  <si>
    <t>Xây dựng bộ dữ liệu kế toán thực tế để nâng cao năng lực thực hành của sinh viên Khoa Kế toán – TUEBA: nghiên cứu điển hình tại tại công ty cổ phần Hononic Việt Nam</t>
  </si>
  <si>
    <t>Phân tích báo cáo tài chính tại Công ty cổ phần Đầu tư và Thương mại TNG</t>
  </si>
  <si>
    <t>Nâng cao hiệu quả kinh doanh tại Công ty cổ phần chế tạo bơm Hải Dương</t>
  </si>
  <si>
    <t>Nguyễn Thị Thu Huyền</t>
  </si>
  <si>
    <t>Tổ chức hệ thống thông tin kế toán tại Công ty Cổ phần kinh doanh Đại Từ</t>
  </si>
  <si>
    <t xml:space="preserve">Kiểm soát nội bộ chu trình cung ứng tại công ty cổ phần đầu tư và thương mại tng </t>
  </si>
  <si>
    <t>Ma Thị Yến Nhi GVHD: Đỗ T Thúy Phương</t>
  </si>
  <si>
    <t>Kiểm soát nội bộ chu trình mua hàng và thanh toán tại công ty cổ phần vận tải xây dựng và thương mại hoàng minh</t>
  </si>
  <si>
    <t>Bùi Thị Thanh Thảo GVHD: Đỗ T Thúy Phương</t>
  </si>
  <si>
    <t>Kiểm soát nội bộ tại công ty cổ phần phát triển hạ tầng kỹ thuật thái nguyên</t>
  </si>
  <si>
    <t>Đặng Thị Trà Giang GVHD: Đỗ T Thúy Phương</t>
  </si>
  <si>
    <t>Kiểm toán khoản mục doanh thu bán hàng và cung cấp dịch vụ tại công ty tnhh kiểm toán cpa việt nam</t>
  </si>
  <si>
    <t>Bùi Thị Mai  GVHD : Nguyễn Phương Thảo</t>
  </si>
  <si>
    <t>Kiểm soát nội bộ hoạt động cho vay tại Ngân hàng Thương mại        Cổ phần Công Thương Việt Nam - Chi nhánh Lưu Xá.</t>
  </si>
  <si>
    <t xml:space="preserve"> Nghiêm Thị Ngọc GVHD : Nguyễn Thị Tuân</t>
  </si>
  <si>
    <t>Kiểm soát nội bộ chu trình bán hàng và thu tiền tại công ty Cổ phần xi măng Cao Ngạn Thái Nguyên</t>
  </si>
  <si>
    <t>Đỗ Thanh Hoa GVHD : Nguyễn Thị Kim Anh</t>
  </si>
  <si>
    <t>Kế toán thuế giá trị gia tăng tại công ty TNHH xây dựng và Thương mại Hoàng Hải</t>
  </si>
  <si>
    <t>Nguyễn Văn Thuật GVHD : Đàm Phương Lan</t>
  </si>
  <si>
    <t>Nghiên cứu nhu cầu đào tạo thực tế công tác kê khai thuế trong doanh nghiệp của sinh viên Khoa Kế toán – trường ĐH Kinh tế &amp; QTKD</t>
  </si>
  <si>
    <t>Ngô Thị Thu Trà GVHD : Đàm Phương Lan</t>
  </si>
  <si>
    <t>Quản lý sử dụng hóa đơn điện tử tại Công ty TNHH thép    Xuân Trườn</t>
  </si>
  <si>
    <t>Trần Thị Hoài GVHD : Nguyễn Thị Thu Huyền</t>
  </si>
  <si>
    <t>Ứng dụng sơ đồ tư duy nhằm nâng cao kết quả học tập của sinh viên khoa Kế toán trường ĐH Kinh tế và Quản trị kinh doanh Thái Nguyên</t>
  </si>
  <si>
    <t>Nguyễn Thanh Huế GVHD : Giang Thị Trang</t>
  </si>
  <si>
    <t>Kế toán thu, chi ngân sách xã đông hưng - huyện Đông Mỹ - tỉnh Thái Bình</t>
  </si>
  <si>
    <t>Nguyễn Thị Hồng Chiêm GVHD : Nguyễn Thị Thảo</t>
  </si>
  <si>
    <t>Kế toán doanh thu, chi phí và xác định kết quả kinh doanh  tại công ty bảo hiểm BIDV Thái Nguyên</t>
  </si>
  <si>
    <t>Nguyễn Thị Thu Hường GVHD : Nguyễn Thị Thảo</t>
  </si>
  <si>
    <t>Phân tích công tác kế toán xuất khẩu tại công ty cổ phần                                                                                                                                                                      chế biến gỗ BHL Thái Nguyên</t>
  </si>
  <si>
    <t>Khổng Hương Giang GVHD : Khương Kiều Trang</t>
  </si>
  <si>
    <t>Kế toán quản trị chi phí và giá thành tại Công ty TNHH Xây dựng và Thương mại Nam Sơn</t>
  </si>
  <si>
    <t>Hoàng Thị Hương GVHD : Đỗ Thúy Hằng</t>
  </si>
  <si>
    <t>Tổ chức kế toán hàng tồn kho tại Công ty Cổ phần Dệt lụa Nam Định</t>
  </si>
  <si>
    <t>Trần Thị Ngọc Ánh GVHD: Nguyễn Thị Nga</t>
  </si>
  <si>
    <t>Tổ chức kế toán hàng tồn kho tại công ty TNHH TM dược phẩm hữu yến</t>
  </si>
  <si>
    <t>Phạm Thị Thùy GVHD : Thái Thị Thái Nguyên</t>
  </si>
  <si>
    <t xml:space="preserve">Kiểm soát nội bộ chu trình mua hàng và thanh toán tại công ty tnhh mtv thương mại và xuất nhập khẩu </t>
  </si>
  <si>
    <t>Nguyễn Thị Thu Hoài GVHD : Nguyễn Thu Hằng</t>
  </si>
  <si>
    <t>Phân tích tình hình tài chính tại công ty TNHH  mỏ than Khánh Hòa</t>
  </si>
  <si>
    <t>Nguyễn Thùy Linh GVHD : Nguyễn Thị Hương</t>
  </si>
  <si>
    <t>Kiểm soát nội bộ tại công ty CP tư vấn và đầu tư xây dựng Thái Nguyên</t>
  </si>
  <si>
    <t>Dương Đỗ Huyền Thanh GVHD : Hoàng Mai Phương</t>
  </si>
  <si>
    <t>Kế toán trách nhiệm tại công ty TNHH MTV Diesel Sông Công</t>
  </si>
  <si>
    <t>Lê Minh Hằng GVHD : Nguyễn Thị Kim Oanh</t>
  </si>
  <si>
    <t>Ứng dụng thông tin kế toán quản trị cho việc ra quyết định ngắn hạn tại công ty CP Hải Đăng</t>
  </si>
  <si>
    <t xml:space="preserve">Nguyễn Thị Hậu GVHD: Hoàng Thị Nguyệt </t>
  </si>
  <si>
    <t>Phân tích các yếu tố ảnh hưởng tới quyết định  mua hàng trực tuyến của sinh viên trên địa bàn  thành phố Thái Nguyên</t>
  </si>
  <si>
    <t>Lại Thanh Huyền GVHD : Vũ Thị Hòa</t>
  </si>
  <si>
    <t>Tổ chức hệ thống thông tin kế toán tại Công ty TNHH Thái Bình Nguyên VN</t>
  </si>
  <si>
    <t xml:space="preserve">SV: Trần Tuấn Trung
GVHD: Th.S Nguyễn Thu Hà
</t>
  </si>
  <si>
    <t>Hoàn thiện hệ thống kiểm soát nội bộ tại Công ty Cổ phần Xi măng La Hiên – VVMI</t>
  </si>
  <si>
    <t xml:space="preserve">SV: Nguyễn Thị Phương Thảo
GVHD: Th.S An Thị Thư
</t>
  </si>
  <si>
    <t>Tổ chức hệ thống thông tin kế toán quản trị tại công ty TNHH Thương mại và Dịch vụ Tân Phú Tài</t>
  </si>
  <si>
    <t>SV: Nguyễn Thanh Hiền
GVHD: Th.S Nguyễn Thu Hà</t>
  </si>
  <si>
    <t>Nguyễn Thị Ngọc Ánh GVHD: Nguyễn T Thu Huyền</t>
  </si>
  <si>
    <t>Nguyễn Thị Thu Thảo GVHD: Nguyễn T Thu Huyền</t>
  </si>
  <si>
    <t>Vũ Thị Vân GVHD: Nguyễn T Thu Huyền</t>
  </si>
  <si>
    <t>Vi Ánh Ngân GVHD: Nguyễn Thị Nga</t>
  </si>
  <si>
    <t>Hoàn thiện hệ thống thông tin kế toán quản trị tại công ty cổ phần Hononic Việt Nam</t>
  </si>
  <si>
    <t>Hoàng Thùy Linh GVHD: Dương Thị Luyến</t>
  </si>
  <si>
    <t>Lâm Thanh Hằng GVHD: Trần Thị Nhung</t>
  </si>
  <si>
    <t>Tổ chức kế toán hàng hóa tại Công ty TNHH Thương Mại và Dịch Vụ Phong Hiền</t>
  </si>
  <si>
    <t>Đỗ Thị Hằng GVHD: Trần Thị Nhung</t>
  </si>
  <si>
    <t>Tổ chức công tác kế toán nguyên vật liệu tại chi nhánh may Đại Từ - Công ty cổ phần đầu tư và thương mại TNG</t>
  </si>
  <si>
    <t>Nguyễn Thu Hà GVHD: Nguyễn Thị Thu Hiền</t>
  </si>
  <si>
    <t>Trần Thị Thanh Liên GVHD: Thái T Thái Nguyên</t>
  </si>
  <si>
    <t>Nâng cao kỹ năng nghề nghiệp của sinh viên khoa kế toán tại trường Đại Học Kinh tế và Quản Trị Kinh doanh</t>
  </si>
  <si>
    <t>Tạ Văn Luận GVHD: Dương Thu Minh</t>
  </si>
  <si>
    <t>Đỗ Thị Hoàng Anh GVHD: Nguyễn Trọng Nghĩa</t>
  </si>
  <si>
    <t>Nguyễn Hữu Tuấn GVHD: Đỗ T Thúy Phương</t>
  </si>
  <si>
    <t>Dương Thị Phượng GVHD: Đỗ T Thúy Phương</t>
  </si>
  <si>
    <t>Vũ Thị Phương Mai GVHD: Đỗ T Thúy Phương</t>
  </si>
  <si>
    <t>Hoàn thiện kế toán thu chi tại Bệnh viện y học cổ truyền Thái Nguyê</t>
  </si>
  <si>
    <t>Đỗ Minh Trang GVHD: Nguyễn Thị Lan Anh</t>
  </si>
  <si>
    <t>Nguyễn Thị Thùy GVHD: Nguyễn Thị Lan Anh</t>
  </si>
  <si>
    <t>Nguyễn Thị Hương Lam GVHD: Đàm Phương Lan</t>
  </si>
  <si>
    <t>Dương Thị Hồng Ngọc GVHD: Đàm Phương Lan</t>
  </si>
  <si>
    <t>Trần Thị Ngọc Anh Lớp KTTH F GVHD: TS. Đỗ T Thu Hằng</t>
  </si>
  <si>
    <t>Xây dựng hệ thống học liệu điện tử E-Learning cho học phần quản trị dự án</t>
  </si>
  <si>
    <t>TS. Phạm Thị Thanh Mai</t>
  </si>
  <si>
    <t>Đánh giá năng suất lao động của Trường Đại học Kinh tế và Quản trị Kinh doanh - ĐHTN</t>
  </si>
  <si>
    <t>Long Thị Ngọc Hân GVHD : Nguyễn Đức Thu</t>
  </si>
  <si>
    <t>Nghiên cứu các yếu tố ảnh hưởng đến kết quả học tập các môn học đại cương của sinh viên trường ĐH Kinh tế và QTKD</t>
  </si>
  <si>
    <t>Lý Thị Thương GVHD : TS. Phạm Văn Hạnh</t>
  </si>
  <si>
    <t>Nghiên cứu hành vi người tiêu dùng sữa dành cho người cao tuổi tại Thái nguyên</t>
  </si>
  <si>
    <t>Thân Thị Minh Nguyệt GVHD : Dương T Thúy Hương</t>
  </si>
  <si>
    <t>Giải pháp phát triển dịch vụ du lịch tại huyện Phú Bình - Tỉnh Thái Nguyên</t>
  </si>
  <si>
    <t>Lưu Ngọc Hà GVHD : Bùi Như Hiển</t>
  </si>
  <si>
    <t>Giải pháp hạn chế sử dụng thuốc lá điện tử trong sinh viên tại thuộc Đại học Thái Nguyên</t>
  </si>
  <si>
    <t>Nguyễn Mạnh Toán GVHD : Bùi Như Hiển</t>
  </si>
  <si>
    <t>Nghiên cứu hành vi lệch chuẩn của nhân viên tại các doanh nghiệp vừa và nhỏ trên địa bàn tỉnh Thái Nguyên</t>
  </si>
  <si>
    <t>Nguyễn Thị Nhung GVHD : Đặng Trung Kiên</t>
  </si>
  <si>
    <t>Nâng cao chất lượng nhân lực của công ty TNHH Thương mại Đào Dương – Hyundai Bắc Giang</t>
  </si>
  <si>
    <t>Nguyễn Thị Hiếu GVHD : Ngô T Hương Giang</t>
  </si>
  <si>
    <t>Hoàn thiện công tác tuyển dụng nhân sự Ngân hàng thương mại cổ phần Kỹ Thương Việt Nam - chi nhánh Thái Nguyên</t>
  </si>
  <si>
    <t>Nguyễn Thị Thảo Quỳnh GVHD : Nguyễn T Thu Hà</t>
  </si>
  <si>
    <t>Quản trị cung ứng nguyên vật liệu tại công ty Cổ phần tập đoàn Đức Hạnh Marphavet</t>
  </si>
  <si>
    <t>Tạ Thị Loan GVHD: Hà Thị Thanh Hoa</t>
  </si>
  <si>
    <t>Nâng cao năng lực cạnh tranh của Công ty Cổ phần Tập đoàn Tiến Bộ</t>
  </si>
  <si>
    <t>Vũ Thị Ánh VHD : Nông T Minh Ngọc</t>
  </si>
  <si>
    <t>Nghiên cứu tình hình học tập trực tuyến của sinh viên trường Đại học Kinh tế và Quản trị kinh doanh – Đại học Thái Nguyên trong bối cảnh dịch bệnh Covid- 19</t>
  </si>
  <si>
    <t>Ma Trịnh Hoài Thương GVHD : La Quí Dương</t>
  </si>
  <si>
    <t xml:space="preserve">Nghiên cứu nhu cầu học tiếng Trung của sinh viên trường Đại học Kinh tế và Quản trị Kinh doanh – Đại học Thái Nguyên </t>
  </si>
  <si>
    <t>Hoàng Thị Ánh GVHD: Nông Thị Dung</t>
  </si>
  <si>
    <t xml:space="preserve">Xây dựng chiến lược phát triển công ty TNHH Thành Quý giai đoạn 2022-2025 </t>
  </si>
  <si>
    <t>Nịnh Văn Huấn GVHD: Nguyễn Đức Thu</t>
  </si>
  <si>
    <t>Phát triển nhân lực tại chi nhánh công ty cổ phần X20 xí nghiệp may Bình Minh</t>
  </si>
  <si>
    <t>Trần Việt Hoàng GVHD: Nguyễn Vân Anh</t>
  </si>
  <si>
    <t>Nghiên cứu các nhân tố ảnh hưởng đến sự hài lòng của sinh viên Trường Đại học Kinh tế và Quản trị Kinh doanh đối với chất lượng dịch vụ Internet cáp quang trong bối cảnh Covid – 19 tại VNPT Thái Nguyên</t>
  </si>
  <si>
    <t>Lưu Văn Tùng GVHD: Nguyễn Vân Anh</t>
  </si>
  <si>
    <t>Xây dựng chiến lược Marketing tại Công ty TNHH dược phẩm Liên Long trong bối cảnh đại dịch Covid-19</t>
  </si>
  <si>
    <t>Nguyễn Thị Mai Anh GVHD: Đồng Văn Đạt</t>
  </si>
  <si>
    <t xml:space="preserve">Đăng tải video, clip lên mạng xã hội không phù hợp với thuần phong mỹ tục – Lỗ hổng pháp lý và khuyến nghị giải pháp khắc phục </t>
  </si>
  <si>
    <t>Hợp đồng lao động theo Bộ luật Lao động năm 2019 – Thực tiễn áp dụng tại các doanh nghiệp trên địa bàn thành phố Bắc Ninh</t>
  </si>
  <si>
    <t>Nguyễn Thị Quỳnh Hương GVHD: Nguyễn Thị Phương Thúy</t>
  </si>
  <si>
    <t>Kinh nghiệm quốc tế về một số vấn đề pháp lý của đồng tiền điện tử và khả năng vận dụng ở Việt Nam</t>
  </si>
  <si>
    <t>Lâm Vũ Ngọc Yến GVHD: Âu Thị Diệu Linh</t>
  </si>
  <si>
    <t>Quản lý tiền lương tại công ty cổ phần đầu tư và thương mại TNG</t>
  </si>
  <si>
    <t>Triệu Quang Hà GVHD: Cao Thị Thanh Phượng</t>
  </si>
  <si>
    <t xml:space="preserve">Phát triển dịch vụ ngân hàng bán lẻ tại Ngân hàng thương mại Cổ phần công thương Việt nam – Chi nhánh Sông Công </t>
  </si>
  <si>
    <t>Vũ Thị Tuyết Anh GVHD: Lê Ngọc Nương</t>
  </si>
  <si>
    <t>Nâng cao trách nhiệm của các doanh nghiệp đối với người lao động tại các khu công nghiệp tỉnh Thái Nguyên</t>
  </si>
  <si>
    <t>Đặng Ngọc Tùng GVHD: Bùi Đức Linh</t>
  </si>
  <si>
    <t>Bảo hộ quyền tác giả đối với tác phẩm âm nhạc trong môi trường kỹ thuật số theo pháp luật Việt Nam</t>
  </si>
  <si>
    <t>Nguyễn Thị Huyền Trang GVHD: Hoàng Nghiệp Quỳnh</t>
  </si>
  <si>
    <t>Bồi thường chi phí đào tạo khi người lao động chấm dứt hợp đồng lao động theo pháp luật lao động Việt Nam hiện hành</t>
  </si>
  <si>
    <t>Trịnh Thị Minh Huyền GVHD: Nguyễn Thị Phương Thúy</t>
  </si>
  <si>
    <t>Thực hiện quy định của pháp luật về thẩm quyền giải quyết tranh chấp kinh doanh thương mại tại Tòa án nhân dân tỉnh Thái Nguyên</t>
  </si>
  <si>
    <t>Thực hiện các quy định pháp luật về cấp giấy chứng nhận quyền sử dụng đất, quyền sở hữu nhà ở và các tài sản khác gắn liền với đất cho hộ gia đình, cá nhân sử dụng đất ở tỉnh Thái Nguyên hiện hành</t>
  </si>
  <si>
    <t>Nguyễn Mai Hương GVHD: Trần Thị Bình An</t>
  </si>
  <si>
    <r>
      <t xml:space="preserve"> </t>
    </r>
    <r>
      <rPr>
        <sz val="11"/>
        <color rgb="FF000000"/>
        <rFont val="Times New Roman"/>
        <family val="1"/>
      </rPr>
      <t>Nâng cao kỹ năng làm việc nhóm của sinh viên Trường Đại học Kinh tế và Quản trị kinh doanh Thái Nguyên</t>
    </r>
  </si>
  <si>
    <r>
      <t>Chế độ tài sản của vợ chồng của thỏa thuận theo Luật hôn nhân và gia đình Việt Nam năm 2014</t>
    </r>
    <r>
      <rPr>
        <sz val="11"/>
        <color theme="1"/>
        <rFont val="Calibri"/>
        <family val="2"/>
      </rPr>
      <t xml:space="preserve"> </t>
    </r>
  </si>
  <si>
    <r>
      <t>Phát triển du lịch nông thôn gắn với sự tham gia của các bên liên quan tại tỉnh Bắc Kạn</t>
    </r>
    <r>
      <rPr>
        <sz val="11"/>
        <color rgb="FFFF0000"/>
        <rFont val="Times New Roman"/>
        <family val="1"/>
      </rPr>
      <t xml:space="preserve"> </t>
    </r>
  </si>
  <si>
    <r>
      <t>Lưu Công Thịnh GVHD: Trần Thị Kim Anh</t>
    </r>
    <r>
      <rPr>
        <sz val="11"/>
        <color indexed="10"/>
        <rFont val="Times New Roman"/>
        <family val="1"/>
      </rPr>
      <t xml:space="preserve"> </t>
    </r>
  </si>
  <si>
    <t>Quản lý tín dụng chính sách tại ngân hàng chính sách  xã huyện Võ Nhai, tỉnh Thái Nguyên</t>
  </si>
  <si>
    <t>Phát triển cho vay ngắn hạn tại Ngân hàng thương mại cổ phần Bản Việt- chi nhánh Hà Nội</t>
  </si>
  <si>
    <t>Nguyễn Thị Anh Thư GVHD: Lê Thị Thu Phương</t>
  </si>
  <si>
    <t>Phát triển hoạt động cho vay tại Ngân hàng Đầu tư và Phát triển Việt Nam – chi nhánh huyện Chợ Mới.</t>
  </si>
  <si>
    <t>Lê Nguyễn Diệu LinhGVHD : Bùi Thị Ngân</t>
  </si>
  <si>
    <t xml:space="preserve">Hiệu quả cho vay phát triển kinh tế hộ gia đình tại phòng giao dịch ngân hàng chính sách xã hội huyện Nho Quan, tỉnh Ninh Bình </t>
  </si>
  <si>
    <t>Đinh T Thu Phương GVHD : TS. Nguyễn Thu Nga</t>
  </si>
  <si>
    <t>Phát triển cho vay doanh nghiệp nhỏ và vừa tại ngân hàng nông nghiệp và phát triển nông thôn Việt Nam, Chi nhánh tỉnh Thái Nguyên</t>
  </si>
  <si>
    <t>Nguyễn Phương Thảo GVHD : Hà T Thanh Nga</t>
  </si>
  <si>
    <t>Quản lý nợ xấu trong hoạt động cho vay tại ngân hàng nông nghiệp và phát triển nông thôn Việt Nam, chi nhánh huyện Đồng Hỷ, Thái Nguyên</t>
  </si>
  <si>
    <t>Hoàng Thu Hải GVHD : Lã T Kim Anh</t>
  </si>
  <si>
    <t xml:space="preserve">Giải pháp tăng cường cho vay hộ nghèo và cận hộ nghèo tại ngân hàng chính sách xã hội tỉnh Thái Nguyên </t>
  </si>
  <si>
    <t>Lê Minh Hiếu GVHD : Vũ Bích Vân</t>
  </si>
  <si>
    <t xml:space="preserve">Giải pháp phòng ngừa và hạn chế rủi ro tài chính tại công ty cổ phần Traphaco </t>
  </si>
  <si>
    <t>Chu Thị Hương GVHD : Vũ Thị Hậu</t>
  </si>
  <si>
    <t>Hiệu quả cho vay đối với doanh nghiệp vừa và nhỏ tại ngân hàng thương mại cổ phần công thương Việt Nam – chi nhánh Sông Công Thái Nguyên</t>
  </si>
  <si>
    <t>Nguyễn Linh Huệ GVHD: Phạm Thanh Hà</t>
  </si>
  <si>
    <t>Phân tích tình hình tài chính của công ty cổ phần đầu tư và thương mại TNG trong bối cảnh COVID-19</t>
  </si>
  <si>
    <t>Nguyễn Thị Mơ GVHD : Mai Thanh Giang</t>
  </si>
  <si>
    <t>Giải pháp cải thiện tình hình tài chính tại Công ty cổ phần Nhựa Bình Minh</t>
  </si>
  <si>
    <t>Vũ Thế Anh GVHD : Nguyễn Việt Dũng</t>
  </si>
  <si>
    <t>Hiệu quả huy động vốn của Ngân hàng thương mại cổ phần Đầu tư và Phát triển Việt Nam – Chi nhánh Nam Thái Nguyên</t>
  </si>
  <si>
    <t>Nguyễn Thị Thu Huyền GVHD: Mai Thanh Giang</t>
  </si>
  <si>
    <t>Phân tích chính sách cổ tức tại công ty cổ phần sữa Việt Nam</t>
  </si>
  <si>
    <t>Lê Thị Thanh Thu GVHD: Trần Thị Thùy Linh</t>
  </si>
  <si>
    <t>Nâng cao hiệu quả sử dụng vốn lưu động tại công ty cổ phần Sản xuất kinh doanh Dược và Trang thiết bị y tế Việt Mỹ</t>
  </si>
  <si>
    <t>Nguyễn Thị Tố Uyên GVHD: Nguyễn Hà Thương</t>
  </si>
  <si>
    <t>Phân tích tình hình tài chính của công ty cổ phần dược phẩm OPC</t>
  </si>
  <si>
    <t>Phạm Hữu Tuấn Anh GVHD: Vũ Thị Hậu</t>
  </si>
  <si>
    <t>Phân tích các yếu tố ảnh hưởng đến tính bền vững của các NHTM cổ phần Việt Nam</t>
  </si>
  <si>
    <t>Dương Thị Xuân GVHD: Đỗ Kim Dư</t>
  </si>
  <si>
    <t>Phát triển dịch vụ thẻ tại Ngân hàng Nông nghiệp và phát triển nông thôn Việt Nam, chi nhánh tỉnh Thái Nguyên</t>
  </si>
  <si>
    <t>Nguyễn Chí Thanh GVHD: Hà Thị Thanh Nga</t>
  </si>
  <si>
    <t>Quản lý hoạt động cho vay tại Ngân hàng Thương mại Cổ phần Sài Gòn Thường Tín, chi nhánh Thái Nguyên</t>
  </si>
  <si>
    <t>Phạm Minh Thùy GVHD: Nguyễn T Linh Trang</t>
  </si>
  <si>
    <t>Nâng cao hiệu quả sử dụng vốn kinh doanh tại Công ty Cổ phần Thương mại Thái Hưng</t>
  </si>
  <si>
    <t>Bùi Thành Công GVHD: Nguyễn Thu Nga</t>
  </si>
  <si>
    <r>
      <t xml:space="preserve">Đánh giá tác động của các chỉ số kinh tế vĩ mô đến dự báo khó khăn tài chính của các công ty niêm yết trên thị trường chứng khoán Việt Nam </t>
    </r>
    <r>
      <rPr>
        <b/>
        <sz val="11"/>
        <color theme="1"/>
        <rFont val="Times New Roman"/>
        <family val="1"/>
      </rPr>
      <t>CS2017 - BF - 25</t>
    </r>
  </si>
  <si>
    <r>
      <t xml:space="preserve">Quản trị rủi ro tín dụng theo Basel II tại ngân hàng TMCP Đầu tư và Phát triển Việt Nam </t>
    </r>
    <r>
      <rPr>
        <b/>
        <sz val="11"/>
        <color theme="1"/>
        <rFont val="Times New Roman"/>
        <family val="1"/>
      </rPr>
      <t>CS2017 - BF - 26</t>
    </r>
  </si>
  <si>
    <r>
      <t xml:space="preserve">Đánh giá hiệu quả kinh doanh của các ngân hàng TMCP VIệt Nam theo cách tiếp cận truyền thống và hiện đại  </t>
    </r>
    <r>
      <rPr>
        <b/>
        <sz val="11"/>
        <color theme="1"/>
        <rFont val="Times New Roman"/>
        <family val="1"/>
      </rPr>
      <t>CS2017 - BF - 27</t>
    </r>
  </si>
  <si>
    <r>
      <t xml:space="preserve">Đánh giá rủi ro tín dụng tại ngân hàng TMCP Á Châu- Chi nhánh Thái Nguyên  </t>
    </r>
    <r>
      <rPr>
        <b/>
        <sz val="11"/>
        <color theme="1"/>
        <rFont val="Times New Roman"/>
        <family val="1"/>
      </rPr>
      <t>CS2017 - BF - 28</t>
    </r>
  </si>
  <si>
    <t>Nghiên cứu ảnh hưởng của đại dịch COVID-19 đến lao động trong các khách sạn tỉnh Thái Nguyên</t>
  </si>
  <si>
    <t>Trần Thị Luận GVHD: Phạm Minh Hương</t>
  </si>
  <si>
    <t>Giải pháp tăng cường hoạt động chuyển đổi số của các doanh nghiệp du lịch tỉnh Thái Nguyên trong bối cảnh đại dịch Covil – 19</t>
  </si>
  <si>
    <t>Nguyễn Thị Điệp GVHD: Phạm Minh Hương</t>
  </si>
  <si>
    <t>Các yếu tố ảnh hưởng đến sự hài lòng và trung thành của khách hàng đối với các siêu thị trên địa bàn thành phố Thái Nguyên</t>
  </si>
  <si>
    <t>Nguyễn Thị Hải Yên GVHD: Đào Thị Hương</t>
  </si>
  <si>
    <t>Các yếu tố ảnh hưởng tới việc mua hàng Online của sinh viên thuộc Đại học Thái Nguyên</t>
  </si>
  <si>
    <t>Nguyễn Tiến Thành GVHD: Nguyễn Thị Gấm</t>
  </si>
  <si>
    <t>Xây dựng hệ thống học liệu điện tử E-Learning cho học phần tiếng Anh 1; CS2019 – E9</t>
  </si>
  <si>
    <t>Xây dựng hệ thống học liệu điện tử E-Learning cho học phần tiếng Anh 2; CS2019 – E10</t>
  </si>
  <si>
    <t>Xây dựng hệ thống học liệu điện tử E-Learning cho học phần tiếng Anh 3; CS2019 – E11</t>
  </si>
  <si>
    <t>Xây dựng hệ thống học liệu điện tử E-Learning cho học phần tiếng Anh 4; CS2019 – E12</t>
  </si>
  <si>
    <t>Phân tích các nhân tố ảnh hưởng đến sự hài lòng của sinh viên về hình thức đào tạo kết hợp giữa truyền thống và E-learning tại Trường ĐH Kinh tế &amp; QTKD; CS2019-BS-02</t>
  </si>
  <si>
    <t>Nghiên cứu lựa chọn bài tập phát triển thể lực chung cho sinh viên Trường ĐH Kinh tế và QTKD-ĐHTN</t>
  </si>
  <si>
    <t>Nâng cao kỹ năng nói tiếng Anh của sinh viên trường ĐH Kinh tế và QTKD - ĐHTN</t>
  </si>
  <si>
    <t>ThS. Phạm Thị Ngà</t>
  </si>
  <si>
    <t>Nâng cao năng lực tiếng Anh cho sinh viên Lào tại trường ĐH Kinh tế và QTKD - ĐHTN</t>
  </si>
  <si>
    <t>TS. Phạm Thùy Dương</t>
  </si>
  <si>
    <t>Nâng cao năng lực tự học tiếng Anh của sinh viên chương trình Chất lượng cao trường ĐH Kinh tế và QTKD- ĐHTN qua môn học đề án Văn hóa</t>
  </si>
  <si>
    <t>ThS. Nguyễn Hồng Hạnh</t>
  </si>
  <si>
    <t>Nghiên cứu một số phương pháp học máy, ứng dụng thuật toán phân lớp/phân cụm dữ liệu để phân nhóm khách hàng, dự báo hành vi của khách hàng</t>
  </si>
  <si>
    <t>Giải pháp nâng cao hiệu quả hoạt động dạy và học trực tuyến tại trường Đại học Kinh tế và Quản trị Kinh doanh – Đại học Thái Nguyên</t>
  </si>
  <si>
    <t>ThS. Tạ Bích Huệ</t>
  </si>
  <si>
    <t>Nâng cao hiệu quả Giáo dục thể chất cho sinh viên năm thứ nhất trường Đại học kinh tế và Quản trị kinh doanh - Đại học Thái Nguyên</t>
  </si>
  <si>
    <t>Xác suất thống kê trong phân tích dữ liệu kinh tế bằng phần mềm R</t>
  </si>
  <si>
    <t>Đồng Thị Hồng Ngọc</t>
  </si>
  <si>
    <t>Nâng cao hiệu quả giảng dạy tiếng Anh trực tuyến cho sinh viên Trường Đại học Kinh tế và Quản trị kinh doanh – Đại học Thái Nguyên</t>
  </si>
  <si>
    <t>Nguyễn Vũ Phong Vân</t>
  </si>
  <si>
    <t>Xây dựng hệ thống học liệu điện tử E-Learning cho học phần tiếng anh 5</t>
  </si>
  <si>
    <t>Dương Thu Vân</t>
  </si>
  <si>
    <t>Phát triển kinh tế trang trại trên địa bàn huyện Hạ Hòa, tỉnh Phú Thọ</t>
  </si>
  <si>
    <t>Cù Phúc Thành</t>
  </si>
  <si>
    <t>Giải pháp phát triển kênh phân phối đối với các sản phẩm của công ty WIHA</t>
  </si>
  <si>
    <t>Giải pháp Marketing và truyền thông để quảng bá sản phẩm của Công ty TNHH Wiha Việt Nam</t>
  </si>
  <si>
    <t>Giải pháp đẩy mạnh tiêu thụ các sản phẩm của công ty WIHA trên thị trường khu vực miền Bắc</t>
  </si>
  <si>
    <t>Nghiên cứu hành vi khách hàng đối với sản phẩm của công ty WIHA</t>
  </si>
  <si>
    <t>Mối quan hệ giữa tiếp thị có ý nghĩa xã hội (CaRM) và Trách nhiệm xã hội của doanh nghiệp (CSR): Một nghiên cứu về quan hệ hợp tác giữa doanh nghiệp và trường đại học</t>
  </si>
  <si>
    <t>KT&amp;NNL</t>
  </si>
  <si>
    <t>VĐTQT</t>
  </si>
  <si>
    <t>Vien QT&amp;NNL</t>
  </si>
  <si>
    <t>Số TT</t>
  </si>
  <si>
    <t>Mã số, tên đề tài</t>
  </si>
  <si>
    <t xml:space="preserve">Chủ nhiệm đề tài </t>
  </si>
  <si>
    <t>T.gian T.hiện</t>
  </si>
  <si>
    <t>Theo dõi kinh phí (triệu đồng)</t>
  </si>
  <si>
    <t>Theo dõi nghiệm thu</t>
  </si>
  <si>
    <t>Loại hình</t>
  </si>
  <si>
    <t xml:space="preserve">Bẳt đầu </t>
  </si>
  <si>
    <t>Kết thúc</t>
  </si>
  <si>
    <t>Nguồn NT</t>
  </si>
  <si>
    <t>Nguồn khác</t>
  </si>
  <si>
    <t>Cấp cơ sở</t>
  </si>
  <si>
    <t>Xếp loại</t>
  </si>
  <si>
    <t>Quá hạn</t>
  </si>
  <si>
    <t>Giải quyết</t>
  </si>
  <si>
    <t>n.cứu</t>
  </si>
  <si>
    <t>Đề tài năm 2021</t>
  </si>
  <si>
    <t>Đề tài KHCN cấp Cơ sở</t>
  </si>
  <si>
    <t>Xuất sắc</t>
  </si>
  <si>
    <t>Giỏi</t>
  </si>
  <si>
    <t>Tốt</t>
  </si>
  <si>
    <t>Đề tài NCKH sinh viên</t>
  </si>
  <si>
    <t>Kiểm soát nội bộ chu trình cung ứng tại công ty cổ phần  đầu  tư  và thương mại TNG</t>
  </si>
  <si>
    <t>Kế toán thuế giá trị gia tăng tại công ty TNHH Minh Dương Thái Nguyên</t>
  </si>
  <si>
    <t>Quản lý sử dụng hóa đơn điện tử tại Công ty TNHH thép  Xuân Trường</t>
  </si>
  <si>
    <t>Phân tích công tác kế toán xuất khẩu tại công ty cổ phần chế biến gỗ BHL Thái Nguyên</t>
  </si>
  <si>
    <t>Hoàng Thị Hương GVHD : Đào Thúy Hằng</t>
  </si>
  <si>
    <t>Tổ chức kế toán hàng tồn kho tại công ty TNHH TM dược phẩm Hữu Yến</t>
  </si>
  <si>
    <t>Đinh T Thu Phương
GVHD : TS. Nguyễn Thu Nga</t>
  </si>
  <si>
    <t>Nguyễn Phương Thảo
GVHD : Hà T Thanh Nga</t>
  </si>
  <si>
    <t>Hoàng Thu Hải
GVHD : Lã T Kim Anh</t>
  </si>
  <si>
    <t>Lê Minh Hiếu
GVHD : Vũ Bích Vân</t>
  </si>
  <si>
    <t>Chu Thị Hương
GVHD : Vũ Thị Hậu</t>
  </si>
  <si>
    <t>Nguyễn Linh Huệ
GVHD: Phạm Thanh Hà</t>
  </si>
  <si>
    <t>Nguyễn Thị Mơ
GVHD : Mai Thanh Giang</t>
  </si>
  <si>
    <t>Nghiên cứu ý định khởi nghiệp của phụ nữ tỉnh Thái Nguyên
SV2021-MA-35</t>
  </si>
  <si>
    <t>Nguyễn Thị Phương Thảo
GVHD: Đào Thị Hương</t>
  </si>
  <si>
    <t>Khá</t>
  </si>
  <si>
    <t>Nguyễn Thùy Linh GVHD : Nguyễn Thị Hường</t>
  </si>
  <si>
    <t>Kiểm soát nội bộ tại công ty CP tư vấn và đầu tư  và xây dựng Thái Nguyên</t>
  </si>
  <si>
    <t>Tác động của vốn đầu tư trực tiếp nước ngoài đến tăng trưởng kinh tế Việt Nam
SV2021-MA-36</t>
  </si>
  <si>
    <t>Vũ Hoàng Kim Ngân
GVHD: Đỗ T Thùy Linh</t>
  </si>
  <si>
    <t>Phân tích các yếu tố ảnh hưởngđến việc thu hút vốn đầu tư trực tiếp nước ngoài vào Việt Nam
SV2021-MA-37</t>
  </si>
  <si>
    <t>Nguyễn Hồ Quang
GVHD: Đỗ T Thùy Linh</t>
  </si>
  <si>
    <t>10-2020</t>
  </si>
  <si>
    <t>10-2021</t>
  </si>
  <si>
    <t>Quyết định</t>
  </si>
  <si>
    <t>QĐ nghiệm thu</t>
  </si>
  <si>
    <t>Số 506 ngày 9/6/2015</t>
  </si>
  <si>
    <t>Các yếu tố tác động đến sự chuyển dịch sang nông nghiệp hữu cơ trong sản xuất chè ở huyện Hạ Hòa, tỉnh Phú Thọ</t>
  </si>
  <si>
    <t>ThS. Cù Phúc Thành</t>
  </si>
  <si>
    <t>Số 964 ngày 21/10/2015</t>
  </si>
  <si>
    <t>Số 388 ngày 21/4/2016</t>
  </si>
  <si>
    <t>Đạt</t>
  </si>
  <si>
    <t>Số 527 ngày 30/5/2016</t>
  </si>
  <si>
    <t>Số 426 ngày 29/4/2016</t>
  </si>
  <si>
    <t>QĐ công nhận</t>
  </si>
  <si>
    <t>Số 602 ngày 15/6/2016</t>
  </si>
  <si>
    <t>Số 1338 ngày 26/12/2016</t>
  </si>
  <si>
    <t>Số 1042 ngày 18/10/2016</t>
  </si>
  <si>
    <t>Số 651 ngày 27/6/2016</t>
  </si>
  <si>
    <t>Số 295 ngày 31/3/2017</t>
  </si>
  <si>
    <t>Nguyễn Thị Thu Hà
GVHD: Hoàng Thị Thu Hằng</t>
  </si>
  <si>
    <t>số 1240 ngày 19/12/2017</t>
  </si>
  <si>
    <t>Số 732 ngày 1/8/2017</t>
  </si>
  <si>
    <t>số 519 ngày 23/5/2017</t>
  </si>
  <si>
    <t>Số 192 ngày 8/3/2017</t>
  </si>
  <si>
    <t>Số1173 ngày 4/12/2017</t>
  </si>
  <si>
    <t>Số1277 ngày 28/12/2017</t>
  </si>
  <si>
    <t>số 1263 ngày 27/12/2017</t>
  </si>
  <si>
    <t>Số 270 ngày 30/3/2018</t>
  </si>
  <si>
    <t>số 571 ngày 13/6/2018</t>
  </si>
  <si>
    <t>QĐ giao  KP</t>
  </si>
  <si>
    <t>QĐ Công nhận</t>
  </si>
  <si>
    <t>Số 426 ngày 29/5/2016</t>
  </si>
  <si>
    <t>ThS. Trần Thị Thùy Linh</t>
  </si>
  <si>
    <t>QĐ giao KP</t>
  </si>
  <si>
    <t xml:space="preserve">QĐ công nhận </t>
  </si>
  <si>
    <t>Thuật toán giải các bài toán mở rộng của bài toán vận tải cổ điển</t>
  </si>
  <si>
    <t>Số 426 ngày 29/5/2017</t>
  </si>
  <si>
    <t>Số 523 ngày 10/6/2016</t>
  </si>
  <si>
    <t>Số 1388ngày 26/12/2016</t>
  </si>
  <si>
    <t>Số 1388
ngày 26/12/2016</t>
  </si>
  <si>
    <t>Số 1388 ngày 26/12/2016</t>
  </si>
  <si>
    <t>Số 1388 ngày 15/6/2016</t>
  </si>
  <si>
    <t>Số 602 ngày 26/12/2016</t>
  </si>
  <si>
    <t>Phân tích các yếu tố ảnh hưởng đếnhành vi mua của người tiêu dùng tại các chợ truyền thống ở thành phố Thái Nguyên</t>
  </si>
  <si>
    <t>Không đạt</t>
  </si>
  <si>
    <t>Vũ Thu Hường
GVHD: Nguyễn Thị Kim Nhung</t>
  </si>
  <si>
    <t>Trần Thị Giang
GVHD: Nguyễn Việt Dũng</t>
  </si>
  <si>
    <t>Vũ Thị Hương Thảo
GVHD: Kiều Thị Khánh</t>
  </si>
  <si>
    <t>Bùi Thanh Nhàn
GVHD: Nguyễn Ngọc Lý</t>
  </si>
  <si>
    <t>Lê Chí Thảo
GVHD: Chu Thị Thức</t>
  </si>
  <si>
    <t>Lê Ngọc Đức
GVHD: Nguyễn Thị Linh Trang</t>
  </si>
  <si>
    <t>Nguyễn Thảo Linh
GVHD: Hoàng Thị Thu</t>
  </si>
  <si>
    <t>Số 43 ngày 10/01/2017</t>
  </si>
  <si>
    <t>Số 95 ngày 23/01/2017</t>
  </si>
  <si>
    <t>Số 603 ngày 19/6/2017</t>
  </si>
  <si>
    <t xml:space="preserve">Pháp luật về kỷ luật lao động ở Việt Nam hiện nay  </t>
  </si>
  <si>
    <t xml:space="preserve">Giải pháp thu hút nhân lực chất lượng cao trong các cơ quan hành chính Nhà nước tại tỉnh Thái Nguyên  </t>
  </si>
  <si>
    <t xml:space="preserve">Phân tích các nhân tố ảnh hưởng đến động lực làm việc của cán bộ công chức xã phường trên địa bàn thành phố Thái Nguyên  </t>
  </si>
  <si>
    <t xml:space="preserve">Quản lý vốn đầu tư từ ngân sách Nhà nước tại tỉnh Thái Nguyên  </t>
  </si>
  <si>
    <t xml:space="preserve">Chế độ bảo hiểm thai sản theo quy định của Luật Bảo hiểm xã hội năm 2014  </t>
  </si>
  <si>
    <t>Đánh giá mức độ thỏa mãn trong công việc của người lao động tại Công ty cổ phần quản lý và xây dựng giao thông Thái Nguyên</t>
  </si>
  <si>
    <t>Giải pháp nâng cao chất lượng đội ngũ cán bộ  công chức trên địa bàn thành phố Thái Nguyên</t>
  </si>
  <si>
    <t>Đông Thị Phương Trang
GVHD: Hà Mạnh Tuấn</t>
  </si>
  <si>
    <t>Số 643 ngày 26/6/2017</t>
  </si>
  <si>
    <t>Số 755 ngày 10/8/2017</t>
  </si>
  <si>
    <t xml:space="preserve">Khá </t>
  </si>
  <si>
    <t>Số 519 ngày 23/5/2017</t>
  </si>
  <si>
    <t>Số 519 ngày 23/5/2018</t>
  </si>
  <si>
    <t xml:space="preserve">Ứng dụng mô hình toán kinh tế dự báo nhu cầu sử dụng lao động của các doanh nghiệp – ngành công nghiệp tỉnh Thái Nguyên đến năm 2020 </t>
  </si>
  <si>
    <t xml:space="preserve">Bài toán ước lượng khoảng của biến ngẫu nhiên và các ứng dụng trong thực tiễn  </t>
  </si>
  <si>
    <t xml:space="preserve">Chính sách tạo việc làm cho lao động thông qua đào tạo ở tỉnh Thái Nguyên hiện nay  </t>
  </si>
  <si>
    <t xml:space="preserve">Hiệu quả của việc sử dụng hoạt động trải nghiệm sáng tạo trong phát triển kỹ năng nói tiếng Anh cho sinh viên trường Đại học Kinh tế và Quản trị kinh doanh, Đại học Thái Nguyên </t>
  </si>
  <si>
    <t xml:space="preserve">Sử dụng hình thức đọc hiểu có tính thời gian để tăng tốc độ đọc và khả năng đọc hiểu tiếng Anh cho sinh viên năm thứ hai trường Đại học Kinh tế và Quản trị Kinh doanh - Đại học Thái Nguyên </t>
  </si>
  <si>
    <t xml:space="preserve">Phát huy vai trò của phụ nữ trong phát triển kinh tế ở Thái Nguyên hiện nay theo tư tưởng Hồ Chí Minh  </t>
  </si>
  <si>
    <t xml:space="preserve">Về mã constaccyclic nghiệm lặp trên một số lớp vành chuỗi hữu hạn   </t>
  </si>
  <si>
    <t>Số 1240 ngày 19/12/2017</t>
  </si>
  <si>
    <t>Số 822 ngày 30/8/2017</t>
  </si>
  <si>
    <t>Nâng cao hiệu quả kinh tế công tác thu gom và xử lý chất thải rắn sinh haotj trên địa bàn thành phố Thái Nguyên</t>
  </si>
  <si>
    <t>Số 1173 ngày 4/12/2017</t>
  </si>
  <si>
    <t>Số 969 ngày 6/10/2017</t>
  </si>
  <si>
    <t>Số 1125 ngày 10/11/2017</t>
  </si>
  <si>
    <t>Số 462 ngày 21/5/2018</t>
  </si>
  <si>
    <t>Số 393 ngày 27/4/2018</t>
  </si>
  <si>
    <t>Số 816 ngày 20/8/2018</t>
  </si>
  <si>
    <t>Số 927 ngày 10/9/2018</t>
  </si>
  <si>
    <t xml:space="preserve">Pháp luật cạnh tranh về hành vi lạm dụng vị trí thống lĩnh thị trường ở Việt Nam hiện nay  </t>
  </si>
  <si>
    <t xml:space="preserve">Ảnh hưởng của phát triển các khu công nghiệp đến sinh kế của người dân tại tỉnh Thái Nguyên  </t>
  </si>
  <si>
    <t xml:space="preserve">Thực trạng và giải pháp phát triển doanh nghiệp công nghiệp ở huyện Phổ Yên, tỉnh Thái Nguyên </t>
  </si>
  <si>
    <t>Số 1263 ngày 27/12/2017</t>
  </si>
  <si>
    <t>Số 1017 ngày 18/10/2017</t>
  </si>
  <si>
    <t>Số 571 ngày 13/6/2018</t>
  </si>
  <si>
    <t>Số 1277 ngày 28/12/2017</t>
  </si>
  <si>
    <t>Sô s270 ngày 30/3/2018</t>
  </si>
  <si>
    <t xml:space="preserve">Ảnh hưởng của các nhân tố đến quyết định lựa chọn cửa hàng thức ăn nhanh của người tiêu dùng thành phố Thái Nguyên   </t>
  </si>
  <si>
    <t>Số 269 ngày 30/3/2018</t>
  </si>
  <si>
    <t>Số 220 ngày 27/3/2019</t>
  </si>
  <si>
    <t>Số 256 ngày 8/4/2019</t>
  </si>
  <si>
    <t>Số 378 ngày 15/5/2019</t>
  </si>
  <si>
    <t>Số 495 ngày 7/6/2019</t>
  </si>
  <si>
    <r>
      <t xml:space="preserve">Số109 ngày </t>
    </r>
    <r>
      <rPr>
        <sz val="11"/>
        <rFont val="Times New Roman"/>
        <family val="1"/>
      </rPr>
      <t>21/2/2</t>
    </r>
    <r>
      <rPr>
        <sz val="11"/>
        <color theme="1"/>
        <rFont val="Times New Roman"/>
        <family val="1"/>
      </rPr>
      <t>019</t>
    </r>
  </si>
  <si>
    <t>Số 220 ngày 27/3/2018</t>
  </si>
  <si>
    <t>Số 216 ngày 9/12/2019</t>
  </si>
  <si>
    <t>Số 590 ngày 4/7/2019</t>
  </si>
  <si>
    <t>Số 312 ngày 22/4/2019</t>
  </si>
  <si>
    <t>Số 219 ngày 27/3/2019</t>
  </si>
  <si>
    <t>Số 732 ngày 21/8/2019</t>
  </si>
  <si>
    <t>Số 222 ngày 26/3/2020</t>
  </si>
  <si>
    <t>Số 294 ngày 5/5/2020</t>
  </si>
  <si>
    <t>Số 410 ngày 11/6/2020</t>
  </si>
  <si>
    <t>Xây dựng hệ thống học liệu điện tử E-learning cho học phần Nguyên lý bảo hiểm</t>
  </si>
  <si>
    <t>Xây dựng hệ thống học liệu điện tử E-learning cho học phần Tài chính công</t>
  </si>
  <si>
    <t>TS. Nguyễn Việt Dũng</t>
  </si>
  <si>
    <t>Xây dựng hệ thống học liệu điện tử E-learning cho học phần Thị trường chứng khoán</t>
  </si>
  <si>
    <t>ThS. Lê Thu Hoài</t>
  </si>
  <si>
    <t>Xây dựng hệ thống học liệu điện tử E-learning cho học phần Thuế Nhà nước</t>
  </si>
  <si>
    <t>Số 222 ngày 26/3/2022</t>
  </si>
  <si>
    <t>Giải pháp phát triển và quản lý đại lý tại công ty bảo hiểm BIDV Thái Nguyên</t>
  </si>
  <si>
    <t>Ths. Bế Hùng Trường</t>
  </si>
  <si>
    <t>Hoàng Hương Quỳnh 
GVHD: Đỗ T Thùy Linh</t>
  </si>
  <si>
    <t>Hoàng Thị Lê Giang
GVHD: Đoàn Quang Huy</t>
  </si>
  <si>
    <t>Trần Văn Hiếu
GVHD: Nguyễn Thành Vũ</t>
  </si>
  <si>
    <t>Vũ Anh Văn 
GVHD: Đặng Trung Kiên</t>
  </si>
  <si>
    <t>Vy Thị Phương Thảo 
GVHD: Phạm Thùy Dương</t>
  </si>
  <si>
    <t>Số 331 ngày 15/5/2020</t>
  </si>
  <si>
    <t>Số 349 ngày 22/5/2022</t>
  </si>
  <si>
    <t>Số 306 ngày 12/5/2020</t>
  </si>
  <si>
    <t>Số 430 ngày 15/6/2020</t>
  </si>
  <si>
    <t>Số 604 ngày 17/7/2020</t>
  </si>
  <si>
    <t>2020 - 2021</t>
  </si>
  <si>
    <t>Số 388 ngày 2/6/2020</t>
  </si>
  <si>
    <t>Lưu Vũ Nhật Minh
 GVHD: Nguyễn Quang Huy</t>
  </si>
  <si>
    <t>Số 1294 ngày 15/12/2019</t>
  </si>
  <si>
    <t>Số 428 ngày 12/5/2021</t>
  </si>
  <si>
    <t>Số 1014 ngày 30/10/2020</t>
  </si>
  <si>
    <t>Số 491 ngày 31/5/2021</t>
  </si>
  <si>
    <t>Số 894 ngày 30/9/2021</t>
  </si>
  <si>
    <t>Số 1014 ngày 25/12/2019</t>
  </si>
  <si>
    <t>Số 79 ngày 25/01/2021</t>
  </si>
  <si>
    <t>Số 1284 ngày 31/12/2020</t>
  </si>
  <si>
    <t>Số 1174 ngày 11/12/2020</t>
  </si>
  <si>
    <t>Số 654 ngày 16/7/2021</t>
  </si>
  <si>
    <t>Số 326 ngày 14/4/2021</t>
  </si>
  <si>
    <t>Số 360 ngày 22/4/2021</t>
  </si>
  <si>
    <t>TB</t>
  </si>
  <si>
    <t>TB yếu</t>
  </si>
  <si>
    <t>Số 997 ngày 20/10/2021</t>
  </si>
  <si>
    <t>Nghiên cứu ý định khởi nghiệp của phụ nữ tỉnh Thái Nguyên</t>
  </si>
  <si>
    <t>Tác động của vốn đầu tư trực tiếp nước ngoài đến tăng trưởng kinh tế Việt Nam</t>
  </si>
  <si>
    <t>Phân tích các yếu tố ảnh hưởngđến việc thu hút vốn đầu tư trực tiếp nước ngoài vào Việt Nam</t>
  </si>
  <si>
    <t>Nguyễn Thị Phương Thảo</t>
  </si>
  <si>
    <t>Vũ Hoàng Kim Ngân</t>
  </si>
  <si>
    <t>Nguyễn Hồ Quang</t>
  </si>
  <si>
    <t>Số 1174ngày 29/11/2021</t>
  </si>
  <si>
    <t>Số 1243 ngày 15/12/2021</t>
  </si>
  <si>
    <t xml:space="preserve"> Số 894 ngày 30/9/2021</t>
  </si>
  <si>
    <t>Số 1243 ngày 15/12/2022</t>
  </si>
  <si>
    <t>Số 997 ngày 20/10/2022</t>
  </si>
  <si>
    <t>Số 894 ngày 30/4/2021</t>
  </si>
  <si>
    <t>Số 1301 ngày 24/12/2021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</si>
</sst>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 #,##0_-;\-* #,##0_-;_-* &quot;-&quot;_-;_-@_-"/>
    <numFmt numFmtId="167" formatCode="_-* #,##0.00_-;\-* #,##0.00_-;_-* &quot;-&quot;??_-;_-@_-"/>
    <numFmt numFmtId="168" formatCode="_-* #,##0\ _₫_-;\-* #,##0\ _₫_-;_-* &quot;-&quot;\ _₫_-;_-@_-"/>
    <numFmt numFmtId="169" formatCode="_-* #,##0.00\ _₫_-;\-* #,##0.00\ _₫_-;_-* &quot;-&quot;??\ _₫_-;_-@_-"/>
    <numFmt numFmtId="170" formatCode="&quot;\&quot;#,##0;[Red]&quot;\&quot;&quot;\&quot;\-#,##0"/>
    <numFmt numFmtId="171" formatCode="&quot;\&quot;#,##0.00;[Red]&quot;\&quot;&quot;\&quot;&quot;\&quot;&quot;\&quot;&quot;\&quot;&quot;\&quot;\-#,##0.00"/>
    <numFmt numFmtId="172" formatCode="&quot;\&quot;#,##0.00;[Red]&quot;\&quot;\-#,##0.00"/>
    <numFmt numFmtId="173" formatCode="&quot;\&quot;#,##0;[Red]&quot;\&quot;\-#,##0"/>
    <numFmt numFmtId="174" formatCode="_-&quot;€&quot;* #,##0_-;\-&quot;€&quot;* #,##0_-;_-&quot;€&quot;* &quot;-&quot;_-;_-@_-"/>
    <numFmt numFmtId="175" formatCode="_-* #,##0\ &quot;€&quot;_-;\-* #,##0\ &quot;€&quot;_-;_-* &quot;-&quot;\ &quot;€&quot;_-;_-@_-"/>
    <numFmt numFmtId="176" formatCode="_-* #,##0\ _F_-;\-* #,##0\ _F_-;_-* &quot;-&quot;\ _F_-;_-@_-"/>
    <numFmt numFmtId="177" formatCode="_ &quot;\&quot;* #,##0_ ;_ &quot;\&quot;* \-#,##0_ ;_ &quot;\&quot;* &quot;-&quot;_ ;_ @_ "/>
    <numFmt numFmtId="178" formatCode="_ &quot;\&quot;* #,##0.00_ ;_ &quot;\&quot;* \-#,##0.00_ ;_ &quot;\&quot;* &quot;-&quot;??_ ;_ @_ "/>
    <numFmt numFmtId="179" formatCode="_ * #,##0_ ;_ * \-#,##0_ ;_ * &quot;-&quot;_ ;_ @_ "/>
    <numFmt numFmtId="180" formatCode="_ * #,##0.00_ ;_ * \-#,##0.00_ ;_ * &quot;-&quot;??_ ;_ @_ "/>
    <numFmt numFmtId="181" formatCode="#,##0.0_);\(#,##0.0\)"/>
    <numFmt numFmtId="182" formatCode="_(* #,##0.0000_);_(* \(#,##0.0000\);_(* &quot;-&quot;??_);_(@_)"/>
    <numFmt numFmtId="183" formatCode="0.0%;[Red]\(0.0%\)"/>
    <numFmt numFmtId="184" formatCode="_ * #,##0.00_)&quot;£&quot;_ ;_ * \(#,##0.00\)&quot;£&quot;_ ;_ * &quot;-&quot;??_)&quot;£&quot;_ ;_ @_ "/>
    <numFmt numFmtId="185" formatCode="_-&quot;$&quot;* #,##0.00_-;\-&quot;$&quot;* #,##0.00_-;_-&quot;$&quot;* &quot;-&quot;??_-;_-@_-"/>
    <numFmt numFmtId="186" formatCode="0.0%;\(0.0%\)"/>
    <numFmt numFmtId="187" formatCode="0.000_)"/>
    <numFmt numFmtId="188" formatCode="_-* #,##0.00\ _V_N_D_-;\-* #,##0.00\ _V_N_D_-;_-* &quot;-&quot;??\ _V_N_D_-;_-@_-"/>
    <numFmt numFmtId="189" formatCode="&quot;C&quot;#,##0.00_);\(&quot;C&quot;#,##0.00\)"/>
    <numFmt numFmtId="190" formatCode="_ &quot;\&quot;* #,##0.00_ ;_ &quot;\&quot;* &quot;\&quot;&quot;\&quot;&quot;\&quot;&quot;\&quot;&quot;\&quot;&quot;\&quot;&quot;\&quot;&quot;\&quot;&quot;\&quot;\-#,##0.00_ ;_ &quot;\&quot;* &quot;-&quot;??_ ;_ @_ "/>
    <numFmt numFmtId="191" formatCode="&quot;C&quot;#,##0_);\(&quot;C&quot;#,##0\)"/>
    <numFmt numFmtId="192" formatCode="&quot;$&quot;\ \ \ \ #,##0_);\(&quot;$&quot;\ \ \ #,##0\)"/>
    <numFmt numFmtId="193" formatCode="&quot;$&quot;\ \ \ \ \ #,##0_);\(&quot;$&quot;\ \ \ \ \ #,##0\)"/>
    <numFmt numFmtId="194" formatCode="&quot;C&quot;#,##0_);[Red]\(&quot;C&quot;#,##0\)"/>
    <numFmt numFmtId="195" formatCode="_-[$€-2]* #,##0.00_-;\-[$€-2]* #,##0.00_-;_-[$€-2]* &quot;-&quot;??_-"/>
    <numFmt numFmtId="196" formatCode="#,###;\-#,###;&quot;&quot;;_(@_)"/>
    <numFmt numFmtId="197" formatCode="#,##0_ ;[Red]\-#,##0\ "/>
    <numFmt numFmtId="198" formatCode="#,##0\ &quot;$&quot;_);[Red]\(#,##0\ &quot;$&quot;\)"/>
    <numFmt numFmtId="199" formatCode="&quot;$&quot;###,0&quot;.&quot;00_);[Red]\(&quot;$&quot;###,0&quot;.&quot;00\)"/>
    <numFmt numFmtId="200" formatCode="&quot;\&quot;#,##0;[Red]\-&quot;\&quot;#,##0"/>
    <numFmt numFmtId="201" formatCode="&quot;\&quot;#,##0.00;\-&quot;\&quot;#,##0.00"/>
    <numFmt numFmtId="202" formatCode="#,##0.000_);\(#,##0.000\)"/>
    <numFmt numFmtId="203" formatCode="#,##0.00\ &quot;F&quot;;[Red]\-#,##0.00\ &quot;F&quot;"/>
    <numFmt numFmtId="204" formatCode="#,##0\ &quot;F&quot;;\-#,##0\ &quot;F&quot;"/>
    <numFmt numFmtId="205" formatCode="#,##0\ &quot;F&quot;;[Red]\-#,##0\ &quot;F&quot;"/>
    <numFmt numFmtId="206" formatCode="_-* #,##0\ &quot;F&quot;_-;\-* #,##0\ &quot;F&quot;_-;_-* &quot;-&quot;\ &quot;F&quot;_-;_-@_-"/>
    <numFmt numFmtId="207" formatCode="0.000\ "/>
    <numFmt numFmtId="208" formatCode="#,##0\ &quot;Lt&quot;;[Red]\-#,##0\ &quot;Lt&quot;"/>
    <numFmt numFmtId="209" formatCode="#,##0.00\ &quot;F&quot;;\-#,##0.00\ &quot;F&quot;"/>
    <numFmt numFmtId="210" formatCode="_-* #,##0\ &quot;DM&quot;_-;\-* #,##0\ &quot;DM&quot;_-;_-* &quot;-&quot;\ &quot;DM&quot;_-;_-@_-"/>
    <numFmt numFmtId="211" formatCode="_-* #,##0.00\ &quot;DM&quot;_-;\-* #,##0.00\ &quot;DM&quot;_-;_-* &quot;-&quot;??\ &quot;DM&quot;_-;_-@_-"/>
    <numFmt numFmtId="212" formatCode="_-&quot;$&quot;* #,##0_-;\-&quot;$&quot;* #,##0_-;_-&quot;$&quot;* &quot;-&quot;_-;_-@_-"/>
    <numFmt numFmtId="213" formatCode="#,##0;\(#,##0\)"/>
    <numFmt numFmtId="214" formatCode="\$#,##0\ ;\(\$#,##0\)"/>
    <numFmt numFmtId="215" formatCode="\t0.00%"/>
    <numFmt numFmtId="216" formatCode="\t#\ ??/??"/>
  </numFmts>
  <fonts count="141">
    <font>
      <sz val="11"/>
      <color theme="1"/>
      <name val="Calibri"/>
      <family val="2"/>
      <scheme val="minor"/>
    </font>
    <font>
      <sz val="11"/>
      <color theme="1"/>
      <name val="Times New Roman"/>
      <family val="1"/>
    </font>
    <font>
      <b/>
      <sz val="11"/>
      <color theme="1"/>
      <name val="Times New Roman"/>
      <family val="1"/>
    </font>
    <font>
      <sz val="11"/>
      <name val="Calibri"/>
      <family val="2"/>
      <scheme val="minor"/>
    </font>
    <font>
      <sz val="11"/>
      <name val="Times New Roman"/>
      <family val="1"/>
    </font>
    <font>
      <sz val="11"/>
      <color rgb="FFFF0000"/>
      <name val="Times New Roman"/>
      <family val="1"/>
    </font>
    <font>
      <sz val="11"/>
      <color rgb="FF000000"/>
      <name val="Times New Roman"/>
      <family val="1"/>
    </font>
    <font>
      <sz val="11"/>
      <color rgb="FF222222"/>
      <name val="Times New Roman"/>
      <family val="1"/>
    </font>
    <font>
      <b/>
      <sz val="11"/>
      <color theme="1"/>
      <name val="Calibri"/>
      <family val="2"/>
      <scheme val="minor"/>
    </font>
    <font>
      <sz val="11"/>
      <color rgb="FFFF0000"/>
      <name val="Calibri"/>
      <family val="2"/>
      <scheme val="minor"/>
    </font>
    <font>
      <b/>
      <sz val="11"/>
      <name val="Times New Roman"/>
      <family val="1"/>
    </font>
    <font>
      <sz val="11"/>
      <color theme="1"/>
      <name val="Calibri"/>
      <family val="2"/>
      <scheme val="minor"/>
    </font>
    <font>
      <sz val="10"/>
      <name val="Arial"/>
      <family val="2"/>
    </font>
    <font>
      <i/>
      <sz val="11"/>
      <color rgb="FF000000"/>
      <name val="Times New Roman"/>
      <family val="1"/>
    </font>
    <font>
      <sz val="11"/>
      <color theme="1"/>
      <name val="Calibri"/>
      <family val="2"/>
    </font>
    <font>
      <sz val="11"/>
      <color indexed="10"/>
      <name val="Times New Roman"/>
      <family val="1"/>
    </font>
    <font>
      <sz val="9"/>
      <color indexed="81"/>
      <name val="Tahoma"/>
      <family val="2"/>
    </font>
    <font>
      <b/>
      <sz val="9"/>
      <color indexed="81"/>
      <name val="Tahoma"/>
      <family val="2"/>
    </font>
    <font>
      <sz val="10"/>
      <name val="Arial"/>
    </font>
    <font>
      <sz val="10"/>
      <name val="Times New Roman"/>
      <family val="1"/>
    </font>
    <font>
      <sz val="12"/>
      <name val="Times New Roman"/>
      <family val="1"/>
    </font>
    <font>
      <b/>
      <sz val="10"/>
      <name val="Times New Roman"/>
      <family val="1"/>
    </font>
    <font>
      <sz val="10"/>
      <color indexed="8"/>
      <name val="Times New Roman"/>
      <family val="1"/>
    </font>
    <font>
      <b/>
      <sz val="11"/>
      <name val="Arial"/>
      <family val="2"/>
    </font>
    <font>
      <sz val="13"/>
      <name val="Times New Roman"/>
      <family val="1"/>
    </font>
    <font>
      <sz val="11"/>
      <color indexed="8"/>
      <name val="Calibri"/>
      <family val="2"/>
    </font>
    <font>
      <sz val="11"/>
      <color indexed="10"/>
      <name val="Arial"/>
      <family val="2"/>
    </font>
    <font>
      <b/>
      <sz val="10"/>
      <color indexed="8"/>
      <name val="Times New Roman"/>
      <family val="1"/>
    </font>
    <font>
      <b/>
      <sz val="12"/>
      <name val="Arial"/>
      <family val="2"/>
    </font>
    <font>
      <sz val="8"/>
      <name val="Arial"/>
      <family val="2"/>
    </font>
    <font>
      <sz val="9"/>
      <name val="Arial"/>
      <family val="2"/>
    </font>
    <font>
      <sz val="8"/>
      <name val="Times New Roman"/>
      <family val="1"/>
    </font>
    <font>
      <sz val="12"/>
      <name val="Arial"/>
      <family val="2"/>
    </font>
    <font>
      <sz val="14"/>
      <name val="Times New Roman"/>
      <family val="1"/>
    </font>
    <font>
      <sz val="12"/>
      <name val=".VnTime"/>
      <family val="2"/>
    </font>
    <font>
      <b/>
      <sz val="12"/>
      <name val=".VnTime"/>
      <family val="2"/>
    </font>
    <font>
      <sz val="10"/>
      <name val=".VnArial"/>
      <family val="2"/>
    </font>
    <font>
      <i/>
      <sz val="12"/>
      <name val=".VnTime"/>
      <family val="2"/>
    </font>
    <font>
      <sz val="10"/>
      <name val="Arial"/>
      <family val="2"/>
      <charset val="163"/>
    </font>
    <font>
      <sz val="10"/>
      <name val="Helv"/>
      <family val="2"/>
    </font>
    <font>
      <sz val="11"/>
      <name val=".VnTime"/>
      <family val="2"/>
    </font>
    <font>
      <sz val="14"/>
      <name val="뼻뮝"/>
      <family val="3"/>
      <charset val="129"/>
    </font>
    <font>
      <sz val="12"/>
      <name val="뼻뮝"/>
      <family val="1"/>
      <charset val="129"/>
    </font>
    <font>
      <sz val="12"/>
      <name val="바탕체"/>
      <family val="1"/>
      <charset val="129"/>
    </font>
    <font>
      <sz val="10"/>
      <name val="굴림체"/>
      <family val="3"/>
      <charset val="129"/>
    </font>
    <font>
      <b/>
      <sz val="14"/>
      <name val=".VnTimeH"/>
      <family val="2"/>
    </font>
    <font>
      <sz val="12"/>
      <name val="VNI-Times"/>
    </font>
    <font>
      <sz val="12"/>
      <name val="돋움체"/>
      <family val="3"/>
      <charset val="129"/>
    </font>
    <font>
      <sz val="10"/>
      <name val="?? ??"/>
      <family val="1"/>
      <charset val="136"/>
    </font>
    <font>
      <sz val="14"/>
      <name val="??"/>
      <family val="3"/>
      <charset val="129"/>
    </font>
    <font>
      <sz val="12"/>
      <name val="????"/>
      <family val="1"/>
      <charset val="136"/>
    </font>
    <font>
      <sz val="12"/>
      <name val="Courier"/>
      <family val="3"/>
    </font>
    <font>
      <sz val="12"/>
      <name val="???"/>
      <family val="1"/>
      <charset val="129"/>
    </font>
    <font>
      <sz val="12"/>
      <name val="|??¢¥¢¬¨Ï"/>
      <family val="1"/>
      <charset val="129"/>
    </font>
    <font>
      <sz val="10"/>
      <name val="VNI-Times"/>
    </font>
    <font>
      <sz val="10"/>
      <name val="MS Sans Serif"/>
      <family val="2"/>
    </font>
    <font>
      <sz val="10"/>
      <color indexed="8"/>
      <name val="Arial"/>
      <family val="2"/>
    </font>
    <font>
      <sz val="11"/>
      <name val="VNI-Aptima"/>
    </font>
    <font>
      <sz val="12"/>
      <name val="???"/>
    </font>
    <font>
      <sz val="9"/>
      <name val="‚l‚r –¾’©"/>
      <family val="1"/>
      <charset val="128"/>
    </font>
    <font>
      <sz val="14"/>
      <name val="VNTime"/>
    </font>
    <font>
      <b/>
      <u/>
      <sz val="14"/>
      <color indexed="8"/>
      <name val=".VnBook-AntiquaH"/>
      <family val="2"/>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1"/>
      <name val="Tms Rmn"/>
    </font>
    <font>
      <sz val="10"/>
      <name val="MS Serif"/>
      <family val="1"/>
    </font>
    <font>
      <sz val="10"/>
      <name val="Arial CE"/>
      <charset val="238"/>
    </font>
    <font>
      <sz val="10"/>
      <color indexed="16"/>
      <name val="MS Serif"/>
      <family val="1"/>
    </font>
    <font>
      <sz val="8"/>
      <name val="Arial"/>
      <family val="2"/>
      <charset val="163"/>
    </font>
    <font>
      <b/>
      <u/>
      <sz val="13"/>
      <name val="VNTime"/>
    </font>
    <font>
      <b/>
      <sz val="12"/>
      <color indexed="9"/>
      <name val="Tms Rmn"/>
    </font>
    <font>
      <b/>
      <sz val="12"/>
      <name val="Helv"/>
    </font>
    <font>
      <b/>
      <sz val="18"/>
      <name val="Arial"/>
      <family val="2"/>
    </font>
    <font>
      <b/>
      <sz val="8"/>
      <name val="MS Sans Serif"/>
      <family val="2"/>
    </font>
    <font>
      <b/>
      <sz val="10"/>
      <name val=".VnTime"/>
      <family val="2"/>
    </font>
    <font>
      <b/>
      <sz val="11"/>
      <name val="Helv"/>
    </font>
    <font>
      <sz val="7"/>
      <name val="Small Fonts"/>
      <family val="2"/>
    </font>
    <font>
      <sz val="12"/>
      <name val=".VnArial Narrow"/>
      <family val="2"/>
    </font>
    <font>
      <sz val="12"/>
      <color indexed="8"/>
      <name val="Times New Roman"/>
      <family val="2"/>
      <charset val="163"/>
    </font>
    <font>
      <sz val="14"/>
      <color indexed="8"/>
      <name val="Times New Roman"/>
      <family val="2"/>
      <charset val="163"/>
    </font>
    <font>
      <sz val="11"/>
      <color indexed="8"/>
      <name val="Calibri"/>
      <family val="2"/>
      <charset val="163"/>
    </font>
    <font>
      <sz val="11"/>
      <name val="–¾’©"/>
      <family val="1"/>
      <charset val="128"/>
    </font>
    <font>
      <sz val="13"/>
      <name val=".VnTime"/>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0"/>
      <name val=".VnAvant"/>
      <family val="2"/>
    </font>
    <font>
      <sz val="14"/>
      <name val="VnTime"/>
      <family val="2"/>
    </font>
    <font>
      <b/>
      <sz val="8"/>
      <name val="VN Helvetica"/>
    </font>
    <font>
      <sz val="9"/>
      <name val=".VnTime"/>
      <family val="2"/>
    </font>
    <font>
      <b/>
      <sz val="10"/>
      <name val="VN AvantGBook"/>
    </font>
    <font>
      <b/>
      <sz val="16"/>
      <name val=".VnTime"/>
      <family val="2"/>
    </font>
    <font>
      <sz val="14"/>
      <name val=".VnArial"/>
      <family val="2"/>
    </font>
    <font>
      <sz val="10"/>
      <name val=" "/>
      <family val="1"/>
      <charset val="136"/>
    </font>
    <font>
      <sz val="12"/>
      <name val="바탕체"/>
      <family val="3"/>
    </font>
    <font>
      <sz val="10"/>
      <name val="명조"/>
      <family val="3"/>
      <charset val="129"/>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1"/>
      <color indexed="56"/>
      <name val="Arial"/>
      <family val="2"/>
    </font>
    <font>
      <sz val="8"/>
      <color indexed="12"/>
      <name val="Helv"/>
    </font>
    <font>
      <sz val="11"/>
      <color indexed="52"/>
      <name val="Arial"/>
      <family val="2"/>
    </font>
    <font>
      <sz val="11"/>
      <color indexed="60"/>
      <name val="Arial"/>
      <family val="2"/>
    </font>
    <font>
      <b/>
      <sz val="11"/>
      <color indexed="63"/>
      <name val="Arial"/>
      <family val="2"/>
    </font>
    <font>
      <sz val="12"/>
      <name val="VNTime"/>
    </font>
    <font>
      <b/>
      <sz val="18"/>
      <color indexed="56"/>
      <name val="Times New Roman"/>
      <family val="2"/>
    </font>
    <font>
      <b/>
      <sz val="16"/>
      <name val=".VnTimeH"/>
      <family val="2"/>
    </font>
    <font>
      <b/>
      <sz val="10"/>
      <name val=".VnArial"/>
      <family val="2"/>
    </font>
    <font>
      <sz val="11"/>
      <color indexed="10"/>
      <name val="Arial"/>
      <family val="2"/>
      <charset val="163"/>
    </font>
    <font>
      <sz val="12"/>
      <color theme="1"/>
      <name val="Calibri"/>
      <family val="2"/>
      <scheme val="minor"/>
    </font>
    <font>
      <sz val="11"/>
      <color theme="1"/>
      <name val="Calibri"/>
      <family val="2"/>
      <charset val="163"/>
      <scheme val="minor"/>
    </font>
    <font>
      <sz val="11"/>
      <color theme="1"/>
      <name val="Arial"/>
      <family val="2"/>
    </font>
    <font>
      <sz val="12"/>
      <color theme="1"/>
      <name val="Times New Roman"/>
      <family val="2"/>
    </font>
    <font>
      <b/>
      <sz val="11"/>
      <color rgb="FFFF0000"/>
      <name val="Times New Roman"/>
      <family val="1"/>
    </font>
  </fonts>
  <fills count="5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C00000"/>
        <bgColor indexed="64"/>
      </patternFill>
    </fill>
    <fill>
      <patternFill patternType="solid">
        <fgColor theme="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right style="medium">
        <color indexed="0"/>
      </right>
      <top/>
      <bottom/>
      <diagonal/>
    </border>
    <border>
      <left style="thin">
        <color indexed="64"/>
      </left>
      <right style="thin">
        <color indexed="64"/>
      </right>
      <top/>
      <bottom style="hair">
        <color indexed="64"/>
      </bottom>
      <diagonal/>
    </border>
    <border>
      <left/>
      <right/>
      <top style="double">
        <color indexed="64"/>
      </top>
      <bottom/>
      <diagonal/>
    </border>
    <border>
      <left/>
      <right/>
      <top/>
      <bottom style="hair">
        <color indexed="64"/>
      </bottom>
      <diagonal/>
    </border>
    <border>
      <left style="thin">
        <color indexed="64"/>
      </left>
      <right/>
      <top style="thin">
        <color indexed="64"/>
      </top>
      <bottom/>
      <diagonal/>
    </border>
  </borders>
  <cellStyleXfs count="710">
    <xf numFmtId="0" fontId="0" fillId="0" borderId="0"/>
    <xf numFmtId="0" fontId="12" fillId="0" borderId="0"/>
    <xf numFmtId="0" fontId="12" fillId="0" borderId="0"/>
    <xf numFmtId="0" fontId="12" fillId="0" borderId="0"/>
    <xf numFmtId="0" fontId="11" fillId="0" borderId="0"/>
    <xf numFmtId="0" fontId="18" fillId="0" borderId="0"/>
    <xf numFmtId="174" fontId="46" fillId="0" borderId="0" applyFont="0" applyFill="0" applyBorder="0" applyAlignment="0" applyProtection="0"/>
    <xf numFmtId="0" fontId="34" fillId="0" borderId="0" applyNumberFormat="0" applyFill="0" applyBorder="0" applyAlignment="0" applyProtection="0"/>
    <xf numFmtId="3" fontId="47" fillId="0" borderId="1"/>
    <xf numFmtId="171" fontId="12" fillId="0" borderId="0" applyFont="0" applyFill="0" applyBorder="0" applyAlignment="0" applyProtection="0"/>
    <xf numFmtId="0" fontId="48" fillId="0" borderId="0" applyFont="0" applyFill="0" applyBorder="0" applyAlignment="0" applyProtection="0"/>
    <xf numFmtId="170" fontId="12" fillId="0" borderId="0" applyFont="0" applyFill="0" applyBorder="0" applyAlignment="0" applyProtection="0"/>
    <xf numFmtId="0" fontId="12" fillId="0" borderId="0" applyNumberFormat="0" applyFill="0" applyBorder="0" applyAlignment="0" applyProtection="0"/>
    <xf numFmtId="40" fontId="49" fillId="0" borderId="0" applyFont="0" applyFill="0" applyBorder="0" applyAlignment="0" applyProtection="0"/>
    <xf numFmtId="38" fontId="49" fillId="0" borderId="0" applyFont="0" applyFill="0" applyBorder="0" applyAlignment="0" applyProtection="0"/>
    <xf numFmtId="166" fontId="50" fillId="0" borderId="0" applyFont="0" applyFill="0" applyBorder="0" applyAlignment="0" applyProtection="0"/>
    <xf numFmtId="167" fontId="50" fillId="0" borderId="0" applyFont="0" applyFill="0" applyBorder="0" applyAlignment="0" applyProtection="0"/>
    <xf numFmtId="6" fontId="51" fillId="0" borderId="0" applyFont="0" applyFill="0" applyBorder="0" applyAlignment="0" applyProtection="0"/>
    <xf numFmtId="0" fontId="5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53" fillId="0" borderId="0"/>
    <xf numFmtId="0" fontId="12" fillId="0" borderId="0" applyNumberFormat="0" applyFill="0" applyBorder="0" applyAlignment="0" applyProtection="0"/>
    <xf numFmtId="175" fontId="54" fillId="0" borderId="0" applyFont="0" applyFill="0" applyBorder="0" applyAlignment="0" applyProtection="0"/>
    <xf numFmtId="175" fontId="54" fillId="0" borderId="0" applyFont="0" applyFill="0" applyBorder="0" applyAlignment="0" applyProtection="0"/>
    <xf numFmtId="0" fontId="55" fillId="0" borderId="0"/>
    <xf numFmtId="0" fontId="55" fillId="0" borderId="0"/>
    <xf numFmtId="0" fontId="55" fillId="0" borderId="0"/>
    <xf numFmtId="176" fontId="34" fillId="0" borderId="0" applyFont="0" applyFill="0" applyBorder="0" applyAlignment="0" applyProtection="0"/>
    <xf numFmtId="0" fontId="56" fillId="0" borderId="0">
      <alignment vertical="top"/>
    </xf>
    <xf numFmtId="0" fontId="56" fillId="0" borderId="0">
      <alignment vertical="top"/>
    </xf>
    <xf numFmtId="0" fontId="39" fillId="0" borderId="0"/>
    <xf numFmtId="0" fontId="55" fillId="0" borderId="0"/>
    <xf numFmtId="175" fontId="54" fillId="0" borderId="0" applyFont="0" applyFill="0" applyBorder="0" applyAlignment="0" applyProtection="0"/>
    <xf numFmtId="174" fontId="46" fillId="0" borderId="0" applyFont="0" applyFill="0" applyBorder="0" applyAlignment="0" applyProtection="0"/>
    <xf numFmtId="167" fontId="46" fillId="0" borderId="0" applyFont="0" applyFill="0" applyBorder="0" applyAlignment="0" applyProtection="0"/>
    <xf numFmtId="0" fontId="54" fillId="0" borderId="0" applyFont="0" applyFill="0" applyBorder="0" applyAlignment="0" applyProtection="0"/>
    <xf numFmtId="166" fontId="46" fillId="0" borderId="0" applyFont="0" applyFill="0" applyBorder="0" applyAlignment="0" applyProtection="0"/>
    <xf numFmtId="175" fontId="54" fillId="0" borderId="0" applyFont="0" applyFill="0" applyBorder="0" applyAlignment="0" applyProtection="0"/>
    <xf numFmtId="0" fontId="54" fillId="0" borderId="0" applyFont="0" applyFill="0" applyBorder="0" applyAlignment="0" applyProtection="0"/>
    <xf numFmtId="167" fontId="46" fillId="0" borderId="0" applyFont="0" applyFill="0" applyBorder="0" applyAlignment="0" applyProtection="0"/>
    <xf numFmtId="176" fontId="54" fillId="0" borderId="0" applyFont="0" applyFill="0" applyBorder="0" applyAlignment="0" applyProtection="0"/>
    <xf numFmtId="166" fontId="46" fillId="0" borderId="0" applyFont="0" applyFill="0" applyBorder="0" applyAlignment="0" applyProtection="0"/>
    <xf numFmtId="167" fontId="46" fillId="0" borderId="0" applyFont="0" applyFill="0" applyBorder="0" applyAlignment="0" applyProtection="0"/>
    <xf numFmtId="176" fontId="54" fillId="0" borderId="0" applyFont="0" applyFill="0" applyBorder="0" applyAlignment="0" applyProtection="0"/>
    <xf numFmtId="0" fontId="54" fillId="0" borderId="0" applyFont="0" applyFill="0" applyBorder="0" applyAlignment="0" applyProtection="0"/>
    <xf numFmtId="166" fontId="46" fillId="0" borderId="0" applyFont="0" applyFill="0" applyBorder="0" applyAlignment="0" applyProtection="0"/>
    <xf numFmtId="174" fontId="46" fillId="0" borderId="0" applyFont="0" applyFill="0" applyBorder="0" applyAlignment="0" applyProtection="0"/>
    <xf numFmtId="0" fontId="57" fillId="0" borderId="0"/>
    <xf numFmtId="166" fontId="46" fillId="0" borderId="0" applyFont="0" applyFill="0" applyBorder="0" applyAlignment="0" applyProtection="0"/>
    <xf numFmtId="176" fontId="54" fillId="0" borderId="0" applyFont="0" applyFill="0" applyBorder="0" applyAlignment="0" applyProtection="0"/>
    <xf numFmtId="0" fontId="54" fillId="0" borderId="0" applyFont="0" applyFill="0" applyBorder="0" applyAlignment="0" applyProtection="0"/>
    <xf numFmtId="174" fontId="46" fillId="0" borderId="0" applyFont="0" applyFill="0" applyBorder="0" applyAlignment="0" applyProtection="0"/>
    <xf numFmtId="167" fontId="46" fillId="0" borderId="0" applyFont="0" applyFill="0" applyBorder="0" applyAlignment="0" applyProtection="0"/>
    <xf numFmtId="177" fontId="58" fillId="0" borderId="0" applyFont="0" applyFill="0" applyBorder="0" applyAlignment="0" applyProtection="0"/>
    <xf numFmtId="0" fontId="12" fillId="0" borderId="0"/>
    <xf numFmtId="0" fontId="59" fillId="0" borderId="0"/>
    <xf numFmtId="0" fontId="12" fillId="0" borderId="0"/>
    <xf numFmtId="1" fontId="60" fillId="0" borderId="1" applyBorder="0" applyAlignment="0">
      <alignment horizontal="center"/>
    </xf>
    <xf numFmtId="3" fontId="47" fillId="0" borderId="1"/>
    <xf numFmtId="3" fontId="47" fillId="0" borderId="1"/>
    <xf numFmtId="177" fontId="58" fillId="0" borderId="0" applyFont="0" applyFill="0" applyBorder="0" applyAlignment="0" applyProtection="0"/>
    <xf numFmtId="177" fontId="58" fillId="0" borderId="0" applyFont="0" applyFill="0" applyBorder="0" applyAlignment="0" applyProtection="0"/>
    <xf numFmtId="177" fontId="58" fillId="0" borderId="0" applyFont="0" applyFill="0" applyBorder="0" applyAlignment="0" applyProtection="0"/>
    <xf numFmtId="177" fontId="58" fillId="0" borderId="0" applyFont="0" applyFill="0" applyBorder="0" applyAlignment="0" applyProtection="0"/>
    <xf numFmtId="0" fontId="61" fillId="6" borderId="0"/>
    <xf numFmtId="0" fontId="61" fillId="6" borderId="0"/>
    <xf numFmtId="0" fontId="61" fillId="6" borderId="0"/>
    <xf numFmtId="9" fontId="62" fillId="0" borderId="0" applyFont="0" applyFill="0" applyBorder="0" applyAlignment="0" applyProtection="0"/>
    <xf numFmtId="0" fontId="63" fillId="6" borderId="0"/>
    <xf numFmtId="0" fontId="34" fillId="0" borderId="0"/>
    <xf numFmtId="0" fontId="119" fillId="7" borderId="0" applyNumberFormat="0" applyBorder="0" applyAlignment="0" applyProtection="0"/>
    <xf numFmtId="0" fontId="119" fillId="8" borderId="0" applyNumberFormat="0" applyBorder="0" applyAlignment="0" applyProtection="0"/>
    <xf numFmtId="0" fontId="119" fillId="9" borderId="0" applyNumberFormat="0" applyBorder="0" applyAlignment="0" applyProtection="0"/>
    <xf numFmtId="0" fontId="119" fillId="10" borderId="0" applyNumberFormat="0" applyBorder="0" applyAlignment="0" applyProtection="0"/>
    <xf numFmtId="0" fontId="119" fillId="11" borderId="0" applyNumberFormat="0" applyBorder="0" applyAlignment="0" applyProtection="0"/>
    <xf numFmtId="0" fontId="119" fillId="12" borderId="0" applyNumberFormat="0" applyBorder="0" applyAlignment="0" applyProtection="0"/>
    <xf numFmtId="0" fontId="64" fillId="6" borderId="0"/>
    <xf numFmtId="0" fontId="65" fillId="0" borderId="0">
      <alignment wrapText="1"/>
    </xf>
    <xf numFmtId="0" fontId="119" fillId="13" borderId="0" applyNumberFormat="0" applyBorder="0" applyAlignment="0" applyProtection="0"/>
    <xf numFmtId="0" fontId="119" fillId="14" borderId="0" applyNumberFormat="0" applyBorder="0" applyAlignment="0" applyProtection="0"/>
    <xf numFmtId="0" fontId="119" fillId="15" borderId="0" applyNumberFormat="0" applyBorder="0" applyAlignment="0" applyProtection="0"/>
    <xf numFmtId="0" fontId="119" fillId="10" borderId="0" applyNumberFormat="0" applyBorder="0" applyAlignment="0" applyProtection="0"/>
    <xf numFmtId="0" fontId="119" fillId="13" borderId="0" applyNumberFormat="0" applyBorder="0" applyAlignment="0" applyProtection="0"/>
    <xf numFmtId="0" fontId="119" fillId="16" borderId="0" applyNumberFormat="0" applyBorder="0" applyAlignment="0" applyProtection="0"/>
    <xf numFmtId="0" fontId="66" fillId="0" borderId="0"/>
    <xf numFmtId="0" fontId="120" fillId="17" borderId="0" applyNumberFormat="0" applyBorder="0" applyAlignment="0" applyProtection="0"/>
    <xf numFmtId="0" fontId="120" fillId="14" borderId="0" applyNumberFormat="0" applyBorder="0" applyAlignment="0" applyProtection="0"/>
    <xf numFmtId="0" fontId="120" fillId="15" borderId="0" applyNumberFormat="0" applyBorder="0" applyAlignment="0" applyProtection="0"/>
    <xf numFmtId="0" fontId="120" fillId="18" borderId="0" applyNumberFormat="0" applyBorder="0" applyAlignment="0" applyProtection="0"/>
    <xf numFmtId="0" fontId="120" fillId="19" borderId="0" applyNumberFormat="0" applyBorder="0" applyAlignment="0" applyProtection="0"/>
    <xf numFmtId="0" fontId="120" fillId="20" borderId="0" applyNumberFormat="0" applyBorder="0" applyAlignment="0" applyProtection="0"/>
    <xf numFmtId="0" fontId="120" fillId="21" borderId="0" applyNumberFormat="0" applyBorder="0" applyAlignment="0" applyProtection="0"/>
    <xf numFmtId="0" fontId="120" fillId="22" borderId="0" applyNumberFormat="0" applyBorder="0" applyAlignment="0" applyProtection="0"/>
    <xf numFmtId="0" fontId="120" fillId="23" borderId="0" applyNumberFormat="0" applyBorder="0" applyAlignment="0" applyProtection="0"/>
    <xf numFmtId="0" fontId="120" fillId="18" borderId="0" applyNumberFormat="0" applyBorder="0" applyAlignment="0" applyProtection="0"/>
    <xf numFmtId="0" fontId="120" fillId="19" borderId="0" applyNumberFormat="0" applyBorder="0" applyAlignment="0" applyProtection="0"/>
    <xf numFmtId="0" fontId="120" fillId="24" borderId="0" applyNumberFormat="0" applyBorder="0" applyAlignment="0" applyProtection="0"/>
    <xf numFmtId="177" fontId="67" fillId="0" borderId="0" applyFont="0" applyFill="0" applyBorder="0" applyAlignment="0" applyProtection="0"/>
    <xf numFmtId="0" fontId="68" fillId="0" borderId="0" applyFont="0" applyFill="0" applyBorder="0" applyAlignment="0" applyProtection="0"/>
    <xf numFmtId="177" fontId="69" fillId="0" borderId="0" applyFont="0" applyFill="0" applyBorder="0" applyAlignment="0" applyProtection="0"/>
    <xf numFmtId="178" fontId="67" fillId="0" borderId="0" applyFont="0" applyFill="0" applyBorder="0" applyAlignment="0" applyProtection="0"/>
    <xf numFmtId="0" fontId="68" fillId="0" borderId="0" applyFont="0" applyFill="0" applyBorder="0" applyAlignment="0" applyProtection="0"/>
    <xf numFmtId="178" fontId="69" fillId="0" borderId="0" applyFont="0" applyFill="0" applyBorder="0" applyAlignment="0" applyProtection="0"/>
    <xf numFmtId="0" fontId="31" fillId="0" borderId="0">
      <alignment horizontal="center" wrapText="1"/>
      <protection locked="0"/>
    </xf>
    <xf numFmtId="179" fontId="67" fillId="0" borderId="0" applyFont="0" applyFill="0" applyBorder="0" applyAlignment="0" applyProtection="0"/>
    <xf numFmtId="0" fontId="68" fillId="0" borderId="0" applyFont="0" applyFill="0" applyBorder="0" applyAlignment="0" applyProtection="0"/>
    <xf numFmtId="179" fontId="69" fillId="0" borderId="0" applyFont="0" applyFill="0" applyBorder="0" applyAlignment="0" applyProtection="0"/>
    <xf numFmtId="180" fontId="67" fillId="0" borderId="0" applyFont="0" applyFill="0" applyBorder="0" applyAlignment="0" applyProtection="0"/>
    <xf numFmtId="0" fontId="68" fillId="0" borderId="0" applyFont="0" applyFill="0" applyBorder="0" applyAlignment="0" applyProtection="0"/>
    <xf numFmtId="180" fontId="69" fillId="0" borderId="0" applyFont="0" applyFill="0" applyBorder="0" applyAlignment="0" applyProtection="0"/>
    <xf numFmtId="174" fontId="46" fillId="0" borderId="0" applyFont="0" applyFill="0" applyBorder="0" applyAlignment="0" applyProtection="0"/>
    <xf numFmtId="0" fontId="121" fillId="8" borderId="0" applyNumberFormat="0" applyBorder="0" applyAlignment="0" applyProtection="0"/>
    <xf numFmtId="0" fontId="70" fillId="0" borderId="0" applyNumberFormat="0" applyFill="0" applyBorder="0" applyAlignment="0" applyProtection="0"/>
    <xf numFmtId="0" fontId="68" fillId="0" borderId="0"/>
    <xf numFmtId="0" fontId="71" fillId="0" borderId="0"/>
    <xf numFmtId="0" fontId="68" fillId="0" borderId="0"/>
    <xf numFmtId="0" fontId="72" fillId="0" borderId="0"/>
    <xf numFmtId="0" fontId="73" fillId="0" borderId="0"/>
    <xf numFmtId="164" fontId="38" fillId="0" borderId="0" applyFill="0" applyBorder="0" applyAlignment="0"/>
    <xf numFmtId="181" fontId="74" fillId="0" borderId="0" applyFill="0" applyBorder="0" applyAlignment="0"/>
    <xf numFmtId="182" fontId="74" fillId="0" borderId="0" applyFill="0" applyBorder="0" applyAlignment="0"/>
    <xf numFmtId="183" fontId="74" fillId="0" borderId="0" applyFill="0" applyBorder="0" applyAlignment="0"/>
    <xf numFmtId="184" fontId="38" fillId="0" borderId="0" applyFill="0" applyBorder="0" applyAlignment="0"/>
    <xf numFmtId="185" fontId="74" fillId="0" borderId="0" applyFill="0" applyBorder="0" applyAlignment="0"/>
    <xf numFmtId="186" fontId="74" fillId="0" borderId="0" applyFill="0" applyBorder="0" applyAlignment="0"/>
    <xf numFmtId="181" fontId="74" fillId="0" borderId="0" applyFill="0" applyBorder="0" applyAlignment="0"/>
    <xf numFmtId="0" fontId="122" fillId="25" borderId="9" applyNumberFormat="0" applyAlignment="0" applyProtection="0"/>
    <xf numFmtId="0" fontId="75" fillId="0" borderId="0"/>
    <xf numFmtId="0" fontId="123" fillId="26" borderId="10" applyNumberFormat="0" applyAlignment="0" applyProtection="0"/>
    <xf numFmtId="165" fontId="36" fillId="0" borderId="0" applyFont="0" applyFill="0" applyBorder="0" applyAlignment="0" applyProtection="0"/>
    <xf numFmtId="43" fontId="18" fillId="0" borderId="0" applyFont="0" applyFill="0" applyBorder="0" applyAlignment="0" applyProtection="0"/>
    <xf numFmtId="187" fontId="76" fillId="0" borderId="0"/>
    <xf numFmtId="187" fontId="76" fillId="0" borderId="0"/>
    <xf numFmtId="187" fontId="76" fillId="0" borderId="0"/>
    <xf numFmtId="187" fontId="76" fillId="0" borderId="0"/>
    <xf numFmtId="187" fontId="76" fillId="0" borderId="0"/>
    <xf numFmtId="187" fontId="76" fillId="0" borderId="0"/>
    <xf numFmtId="187" fontId="76" fillId="0" borderId="0"/>
    <xf numFmtId="187" fontId="76" fillId="0" borderId="0"/>
    <xf numFmtId="41" fontId="12" fillId="0" borderId="0" applyFont="0" applyFill="0" applyBorder="0" applyAlignment="0" applyProtection="0"/>
    <xf numFmtId="41" fontId="12" fillId="0" borderId="0" applyFont="0" applyFill="0" applyBorder="0" applyAlignment="0" applyProtection="0"/>
    <xf numFmtId="41" fontId="38" fillId="0" borderId="0" applyFont="0" applyFill="0" applyBorder="0" applyAlignment="0" applyProtection="0"/>
    <xf numFmtId="185" fontId="74" fillId="0" borderId="0" applyFont="0" applyFill="0" applyBorder="0" applyAlignment="0" applyProtection="0"/>
    <xf numFmtId="169" fontId="92" fillId="0" borderId="0" applyFont="0" applyFill="0" applyBorder="0" applyAlignment="0" applyProtection="0"/>
    <xf numFmtId="43" fontId="25" fillId="0" borderId="0" applyFont="0" applyFill="0" applyBorder="0" applyAlignment="0" applyProtection="0"/>
    <xf numFmtId="169" fontId="9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3" fillId="0" borderId="0" applyFont="0" applyFill="0" applyBorder="0" applyAlignment="0" applyProtection="0"/>
    <xf numFmtId="43" fontId="12" fillId="0" borderId="0" applyFont="0" applyFill="0" applyBorder="0" applyAlignment="0" applyProtection="0"/>
    <xf numFmtId="0" fontId="2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8"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0"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34" fillId="0" borderId="0" applyFont="0" applyFill="0" applyBorder="0" applyAlignment="0" applyProtection="0"/>
    <xf numFmtId="43" fontId="12" fillId="0" borderId="0" applyFont="0" applyFill="0" applyBorder="0" applyAlignment="0" applyProtection="0"/>
    <xf numFmtId="43" fontId="25" fillId="0" borderId="0" applyFont="0" applyFill="0" applyBorder="0" applyAlignment="0" applyProtection="0"/>
    <xf numFmtId="43" fontId="12" fillId="0" borderId="0" applyFont="0" applyFill="0" applyBorder="0" applyAlignment="0" applyProtection="0"/>
    <xf numFmtId="169" fontId="92" fillId="0" borderId="0" applyFont="0" applyFill="0" applyBorder="0" applyAlignment="0" applyProtection="0"/>
    <xf numFmtId="43" fontId="12" fillId="0" borderId="0" applyFont="0" applyFill="0" applyBorder="0" applyAlignment="0" applyProtection="0"/>
    <xf numFmtId="189" fontId="55" fillId="0" borderId="0"/>
    <xf numFmtId="213" fontId="19" fillId="0" borderId="0"/>
    <xf numFmtId="213" fontId="19" fillId="0" borderId="0"/>
    <xf numFmtId="3" fontId="12" fillId="0" borderId="0" applyFont="0" applyFill="0" applyBorder="0" applyAlignment="0" applyProtection="0"/>
    <xf numFmtId="3" fontId="38" fillId="0" borderId="0" applyFont="0" applyFill="0" applyBorder="0" applyAlignment="0" applyProtection="0"/>
    <xf numFmtId="3" fontId="12" fillId="0" borderId="0" applyFont="0" applyFill="0" applyBorder="0" applyAlignment="0" applyProtection="0"/>
    <xf numFmtId="0" fontId="77" fillId="0" borderId="0" applyNumberFormat="0" applyAlignment="0">
      <alignment horizontal="left"/>
    </xf>
    <xf numFmtId="181" fontId="74" fillId="0" borderId="0" applyFont="0" applyFill="0" applyBorder="0" applyAlignment="0" applyProtection="0"/>
    <xf numFmtId="190" fontId="46" fillId="0" borderId="0" applyFont="0" applyFill="0" applyBorder="0" applyAlignment="0" applyProtection="0"/>
    <xf numFmtId="214" fontId="38" fillId="0" borderId="0" applyFont="0" applyFill="0" applyBorder="0" applyAlignment="0" applyProtection="0"/>
    <xf numFmtId="214" fontId="12" fillId="0" borderId="0" applyFont="0" applyFill="0" applyBorder="0" applyAlignment="0" applyProtection="0"/>
    <xf numFmtId="191" fontId="55" fillId="0" borderId="0"/>
    <xf numFmtId="215" fontId="12" fillId="0" borderId="0"/>
    <xf numFmtId="215" fontId="12" fillId="0" borderId="0"/>
    <xf numFmtId="215" fontId="12" fillId="0" borderId="0"/>
    <xf numFmtId="215" fontId="12" fillId="0" borderId="0"/>
    <xf numFmtId="215" fontId="38" fillId="0" borderId="0"/>
    <xf numFmtId="0" fontId="12" fillId="0" borderId="0" applyFont="0" applyFill="0" applyBorder="0" applyAlignment="0" applyProtection="0"/>
    <xf numFmtId="0" fontId="38" fillId="0" borderId="0" applyFont="0" applyFill="0" applyBorder="0" applyAlignment="0" applyProtection="0"/>
    <xf numFmtId="0" fontId="12" fillId="0" borderId="0" applyFont="0" applyFill="0" applyBorder="0" applyAlignment="0" applyProtection="0"/>
    <xf numFmtId="14" fontId="56" fillId="0" borderId="0" applyFill="0" applyBorder="0" applyAlignment="0"/>
    <xf numFmtId="192" fontId="55" fillId="0" borderId="0" applyFont="0" applyFill="0" applyBorder="0" applyAlignment="0" applyProtection="0"/>
    <xf numFmtId="193" fontId="55" fillId="0" borderId="0" applyFont="0" applyFill="0" applyBorder="0" applyAlignment="0" applyProtection="0"/>
    <xf numFmtId="194" fontId="55" fillId="0" borderId="0"/>
    <xf numFmtId="216" fontId="12" fillId="0" borderId="0"/>
    <xf numFmtId="216" fontId="12" fillId="0" borderId="0"/>
    <xf numFmtId="216" fontId="12" fillId="0" borderId="0"/>
    <xf numFmtId="216" fontId="12" fillId="0" borderId="0"/>
    <xf numFmtId="216" fontId="38" fillId="0" borderId="0"/>
    <xf numFmtId="166" fontId="78" fillId="0" borderId="0" applyFont="0" applyFill="0" applyBorder="0" applyAlignment="0" applyProtection="0"/>
    <xf numFmtId="167" fontId="78" fillId="0" borderId="0" applyFont="0" applyFill="0" applyBorder="0" applyAlignment="0" applyProtection="0"/>
    <xf numFmtId="166" fontId="78" fillId="0" borderId="0" applyFont="0" applyFill="0" applyBorder="0" applyAlignment="0" applyProtection="0"/>
    <xf numFmtId="41" fontId="78" fillId="0" borderId="0" applyFont="0" applyFill="0" applyBorder="0" applyAlignment="0" applyProtection="0"/>
    <xf numFmtId="166" fontId="78" fillId="0" borderId="0" applyFont="0" applyFill="0" applyBorder="0" applyAlignment="0" applyProtection="0"/>
    <xf numFmtId="166"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166" fontId="78" fillId="0" borderId="0" applyFont="0" applyFill="0" applyBorder="0" applyAlignment="0" applyProtection="0"/>
    <xf numFmtId="166" fontId="78" fillId="0" borderId="0" applyFont="0" applyFill="0" applyBorder="0" applyAlignment="0" applyProtection="0"/>
    <xf numFmtId="166"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168" fontId="78" fillId="0" borderId="0" applyFont="0" applyFill="0" applyBorder="0" applyAlignment="0" applyProtection="0"/>
    <xf numFmtId="168" fontId="78" fillId="0" borderId="0" applyFont="0" applyFill="0" applyBorder="0" applyAlignment="0" applyProtection="0"/>
    <xf numFmtId="41" fontId="78" fillId="0" borderId="0" applyFont="0" applyFill="0" applyBorder="0" applyAlignment="0" applyProtection="0"/>
    <xf numFmtId="167" fontId="78" fillId="0" borderId="0" applyFont="0" applyFill="0" applyBorder="0" applyAlignment="0" applyProtection="0"/>
    <xf numFmtId="43"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167"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69" fontId="78" fillId="0" borderId="0" applyFont="0" applyFill="0" applyBorder="0" applyAlignment="0" applyProtection="0"/>
    <xf numFmtId="169" fontId="78" fillId="0" borderId="0" applyFont="0" applyFill="0" applyBorder="0" applyAlignment="0" applyProtection="0"/>
    <xf numFmtId="43" fontId="78" fillId="0" borderId="0" applyFont="0" applyFill="0" applyBorder="0" applyAlignment="0" applyProtection="0"/>
    <xf numFmtId="185" fontId="74" fillId="0" borderId="0" applyFill="0" applyBorder="0" applyAlignment="0"/>
    <xf numFmtId="181" fontId="74" fillId="0" borderId="0" applyFill="0" applyBorder="0" applyAlignment="0"/>
    <xf numFmtId="185" fontId="74" fillId="0" borderId="0" applyFill="0" applyBorder="0" applyAlignment="0"/>
    <xf numFmtId="186" fontId="74" fillId="0" borderId="0" applyFill="0" applyBorder="0" applyAlignment="0"/>
    <xf numFmtId="181" fontId="74" fillId="0" borderId="0" applyFill="0" applyBorder="0" applyAlignment="0"/>
    <xf numFmtId="0" fontId="79" fillId="0" borderId="0" applyNumberFormat="0" applyAlignment="0">
      <alignment horizontal="left"/>
    </xf>
    <xf numFmtId="195" fontId="34" fillId="0" borderId="0" applyFont="0" applyFill="0" applyBorder="0" applyAlignment="0" applyProtection="0"/>
    <xf numFmtId="0" fontId="124" fillId="0" borderId="0" applyNumberFormat="0" applyFill="0" applyBorder="0" applyAlignment="0" applyProtection="0"/>
    <xf numFmtId="2" fontId="12" fillId="0" borderId="0" applyFont="0" applyFill="0" applyBorder="0" applyAlignment="0" applyProtection="0"/>
    <xf numFmtId="2" fontId="38" fillId="0" borderId="0" applyFont="0" applyFill="0" applyBorder="0" applyAlignment="0" applyProtection="0"/>
    <xf numFmtId="2" fontId="12" fillId="0" borderId="0" applyFont="0" applyFill="0" applyBorder="0" applyAlignment="0" applyProtection="0"/>
    <xf numFmtId="0" fontId="125" fillId="9" borderId="0" applyNumberFormat="0" applyBorder="0" applyAlignment="0" applyProtection="0"/>
    <xf numFmtId="38" fontId="80" fillId="27" borderId="0" applyNumberFormat="0" applyBorder="0" applyAlignment="0" applyProtection="0"/>
    <xf numFmtId="38" fontId="29" fillId="6" borderId="0" applyNumberFormat="0" applyBorder="0" applyAlignment="0" applyProtection="0"/>
    <xf numFmtId="38" fontId="80" fillId="6" borderId="0" applyNumberFormat="0" applyBorder="0" applyAlignment="0" applyProtection="0"/>
    <xf numFmtId="38" fontId="29" fillId="6" borderId="0" applyNumberFormat="0" applyBorder="0" applyAlignment="0" applyProtection="0"/>
    <xf numFmtId="38" fontId="29" fillId="6" borderId="0" applyNumberFormat="0" applyBorder="0" applyAlignment="0" applyProtection="0"/>
    <xf numFmtId="196" fontId="81" fillId="0" borderId="11" applyFont="0" applyFill="0" applyBorder="0" applyAlignment="0" applyProtection="0">
      <alignment horizontal="right"/>
    </xf>
    <xf numFmtId="0" fontId="82" fillId="28" borderId="0"/>
    <xf numFmtId="0" fontId="83" fillId="0" borderId="0">
      <alignment horizontal="left"/>
    </xf>
    <xf numFmtId="0" fontId="28" fillId="0" borderId="12" applyNumberFormat="0" applyAlignment="0" applyProtection="0">
      <alignment horizontal="left" vertical="center"/>
    </xf>
    <xf numFmtId="0" fontId="28" fillId="0" borderId="13">
      <alignment horizontal="left" vertical="center"/>
    </xf>
    <xf numFmtId="0" fontId="84" fillId="0" borderId="0" applyNumberFormat="0" applyFill="0" applyBorder="0" applyAlignment="0" applyProtection="0"/>
    <xf numFmtId="0" fontId="28" fillId="0" borderId="0" applyNumberFormat="0" applyFill="0" applyBorder="0" applyAlignment="0" applyProtection="0"/>
    <xf numFmtId="0" fontId="126" fillId="0" borderId="14" applyNumberFormat="0" applyFill="0" applyAlignment="0" applyProtection="0"/>
    <xf numFmtId="0" fontId="126" fillId="0" borderId="0" applyNumberFormat="0" applyFill="0" applyBorder="0" applyAlignment="0" applyProtection="0"/>
    <xf numFmtId="0" fontId="84" fillId="0" borderId="0" applyProtection="0"/>
    <xf numFmtId="0" fontId="35" fillId="0" borderId="0" applyNumberFormat="0" applyFill="0" applyBorder="0" applyAlignment="0" applyProtection="0">
      <alignment vertical="center"/>
    </xf>
    <xf numFmtId="0" fontId="28" fillId="0" borderId="0" applyProtection="0"/>
    <xf numFmtId="0" fontId="28" fillId="0" borderId="0" applyProtection="0"/>
    <xf numFmtId="0" fontId="35" fillId="0" borderId="0" applyNumberFormat="0" applyFill="0" applyBorder="0" applyAlignment="0" applyProtection="0">
      <alignment vertical="center"/>
    </xf>
    <xf numFmtId="0" fontId="85" fillId="0" borderId="15">
      <alignment horizontal="center"/>
    </xf>
    <xf numFmtId="0" fontId="85" fillId="0" borderId="0">
      <alignment horizontal="center"/>
    </xf>
    <xf numFmtId="5" fontId="86" fillId="29" borderId="1" applyNumberFormat="0" applyAlignment="0">
      <alignment horizontal="left" vertical="top"/>
    </xf>
    <xf numFmtId="49" fontId="45" fillId="0" borderId="1">
      <alignment vertical="center"/>
    </xf>
    <xf numFmtId="176" fontId="54" fillId="0" borderId="0" applyFont="0" applyFill="0" applyBorder="0" applyAlignment="0" applyProtection="0"/>
    <xf numFmtId="10" fontId="80" fillId="27" borderId="1" applyNumberFormat="0" applyBorder="0" applyAlignment="0" applyProtection="0"/>
    <xf numFmtId="10" fontId="29" fillId="30" borderId="1" applyNumberFormat="0" applyBorder="0" applyAlignment="0" applyProtection="0"/>
    <xf numFmtId="10" fontId="80" fillId="30" borderId="1" applyNumberFormat="0" applyBorder="0" applyAlignment="0" applyProtection="0"/>
    <xf numFmtId="10" fontId="29" fillId="30" borderId="1" applyNumberFormat="0" applyBorder="0" applyAlignment="0" applyProtection="0"/>
    <xf numFmtId="10" fontId="29" fillId="30" borderId="1" applyNumberFormat="0" applyBorder="0" applyAlignment="0" applyProtection="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34" fillId="0" borderId="0"/>
    <xf numFmtId="0" fontId="55" fillId="0" borderId="0"/>
    <xf numFmtId="0" fontId="25" fillId="0" borderId="0"/>
    <xf numFmtId="0" fontId="32" fillId="0" borderId="0"/>
    <xf numFmtId="0" fontId="25" fillId="0" borderId="0"/>
    <xf numFmtId="185" fontId="74" fillId="0" borderId="0" applyFill="0" applyBorder="0" applyAlignment="0"/>
    <xf numFmtId="181" fontId="74" fillId="0" borderId="0" applyFill="0" applyBorder="0" applyAlignment="0"/>
    <xf numFmtId="185" fontId="74" fillId="0" borderId="0" applyFill="0" applyBorder="0" applyAlignment="0"/>
    <xf numFmtId="186" fontId="74" fillId="0" borderId="0" applyFill="0" applyBorder="0" applyAlignment="0"/>
    <xf numFmtId="181" fontId="74" fillId="0" borderId="0" applyFill="0" applyBorder="0" applyAlignment="0"/>
    <xf numFmtId="0" fontId="128" fillId="0" borderId="16" applyNumberFormat="0" applyFill="0" applyAlignment="0" applyProtection="0"/>
    <xf numFmtId="38" fontId="55" fillId="0" borderId="0" applyFont="0" applyFill="0" applyBorder="0" applyAlignment="0" applyProtection="0"/>
    <xf numFmtId="4" fontId="74" fillId="0" borderId="0" applyFont="0" applyFill="0" applyBorder="0" applyAlignment="0" applyProtection="0"/>
    <xf numFmtId="38" fontId="55" fillId="0" borderId="0" applyFont="0" applyFill="0" applyBorder="0" applyAlignment="0" applyProtection="0"/>
    <xf numFmtId="40" fontId="55" fillId="0" borderId="0" applyFont="0" applyFill="0" applyBorder="0" applyAlignment="0" applyProtection="0"/>
    <xf numFmtId="166" fontId="38" fillId="0" borderId="0" applyFont="0" applyFill="0" applyBorder="0" applyAlignment="0" applyProtection="0"/>
    <xf numFmtId="167" fontId="38" fillId="0" borderId="0" applyFont="0" applyFill="0" applyBorder="0" applyAlignment="0" applyProtection="0"/>
    <xf numFmtId="0" fontId="87" fillId="0" borderId="15"/>
    <xf numFmtId="197" fontId="66" fillId="0" borderId="17"/>
    <xf numFmtId="198" fontId="55" fillId="0" borderId="0" applyFont="0" applyFill="0" applyBorder="0" applyAlignment="0" applyProtection="0"/>
    <xf numFmtId="199" fontId="55" fillId="0" borderId="0" applyFont="0" applyFill="0" applyBorder="0" applyAlignment="0" applyProtection="0"/>
    <xf numFmtId="200" fontId="38" fillId="0" borderId="0" applyFont="0" applyFill="0" applyBorder="0" applyAlignment="0" applyProtection="0"/>
    <xf numFmtId="201" fontId="38" fillId="0" borderId="0" applyFont="0" applyFill="0" applyBorder="0" applyAlignment="0" applyProtection="0"/>
    <xf numFmtId="0" fontId="32" fillId="0" borderId="0" applyNumberFormat="0" applyFont="0" applyFill="0" applyAlignment="0"/>
    <xf numFmtId="0" fontId="129" fillId="31" borderId="0" applyNumberFormat="0" applyBorder="0" applyAlignment="0" applyProtection="0"/>
    <xf numFmtId="0" fontId="19" fillId="0" borderId="0"/>
    <xf numFmtId="0" fontId="19" fillId="0" borderId="0"/>
    <xf numFmtId="0" fontId="19" fillId="0" borderId="0"/>
    <xf numFmtId="37" fontId="88" fillId="0" borderId="0"/>
    <xf numFmtId="37" fontId="88" fillId="0" borderId="0"/>
    <xf numFmtId="37" fontId="88" fillId="0" borderId="0"/>
    <xf numFmtId="0" fontId="38" fillId="0" borderId="0"/>
    <xf numFmtId="0" fontId="136" fillId="0" borderId="0"/>
    <xf numFmtId="0" fontId="24" fillId="0" borderId="0"/>
    <xf numFmtId="0" fontId="12" fillId="0" borderId="0"/>
    <xf numFmtId="0" fontId="20" fillId="0" borderId="0"/>
    <xf numFmtId="0" fontId="89" fillId="0" borderId="0"/>
    <xf numFmtId="0" fontId="25" fillId="0" borderId="0"/>
    <xf numFmtId="0" fontId="20" fillId="0" borderId="0"/>
    <xf numFmtId="0" fontId="11" fillId="0" borderId="0"/>
    <xf numFmtId="0" fontId="18" fillId="0" borderId="0"/>
    <xf numFmtId="0" fontId="34" fillId="0" borderId="0"/>
    <xf numFmtId="0" fontId="137" fillId="0" borderId="0"/>
    <xf numFmtId="0" fontId="138" fillId="0" borderId="0"/>
    <xf numFmtId="0" fontId="12" fillId="0" borderId="0"/>
    <xf numFmtId="0" fontId="137" fillId="0" borderId="0"/>
    <xf numFmtId="0" fontId="138" fillId="0" borderId="0"/>
    <xf numFmtId="0" fontId="13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25" fillId="0" borderId="0"/>
    <xf numFmtId="0" fontId="34" fillId="0" borderId="0"/>
    <xf numFmtId="0" fontId="34" fillId="0" borderId="0"/>
    <xf numFmtId="0" fontId="12" fillId="0" borderId="0"/>
    <xf numFmtId="0" fontId="12" fillId="0" borderId="0"/>
    <xf numFmtId="0" fontId="12" fillId="0" borderId="0"/>
    <xf numFmtId="0" fontId="12" fillId="0" borderId="0"/>
    <xf numFmtId="0" fontId="12" fillId="0" borderId="0"/>
    <xf numFmtId="0" fontId="30" fillId="0" borderId="0"/>
    <xf numFmtId="0" fontId="12" fillId="0" borderId="0"/>
    <xf numFmtId="0" fontId="12" fillId="0" borderId="0"/>
    <xf numFmtId="0" fontId="30" fillId="0" borderId="0" applyProtection="0"/>
    <xf numFmtId="0" fontId="12" fillId="0" borderId="0"/>
    <xf numFmtId="0" fontId="30" fillId="0" borderId="0" applyProtection="0"/>
    <xf numFmtId="0" fontId="12" fillId="0" borderId="0"/>
    <xf numFmtId="0" fontId="30" fillId="0" borderId="0" applyProtection="0"/>
    <xf numFmtId="0" fontId="12" fillId="0" borderId="0"/>
    <xf numFmtId="0" fontId="30" fillId="0" borderId="0" applyProtection="0"/>
    <xf numFmtId="0" fontId="30" fillId="0" borderId="0" applyProtection="0"/>
    <xf numFmtId="0" fontId="90" fillId="0" borderId="0"/>
    <xf numFmtId="0" fontId="19" fillId="0" borderId="0"/>
    <xf numFmtId="0" fontId="12" fillId="0" borderId="0"/>
    <xf numFmtId="0" fontId="34" fillId="0" borderId="0"/>
    <xf numFmtId="0" fontId="25" fillId="0" borderId="0"/>
    <xf numFmtId="0" fontId="25" fillId="0" borderId="0"/>
    <xf numFmtId="0" fontId="139" fillId="0" borderId="0"/>
    <xf numFmtId="0" fontId="30"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91" fillId="0" borderId="0"/>
    <xf numFmtId="0" fontId="8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8" fillId="0" borderId="0"/>
    <xf numFmtId="0" fontId="12" fillId="0" borderId="0"/>
    <xf numFmtId="0" fontId="38" fillId="0" borderId="0"/>
    <xf numFmtId="0" fontId="34" fillId="0" borderId="0"/>
    <xf numFmtId="0" fontId="92"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xf numFmtId="0" fontId="12" fillId="0" borderId="0"/>
    <xf numFmtId="0" fontId="12" fillId="0" borderId="0"/>
    <xf numFmtId="0" fontId="12" fillId="0" borderId="0"/>
    <xf numFmtId="0" fontId="11" fillId="0" borderId="0"/>
    <xf numFmtId="0" fontId="3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xf numFmtId="0" fontId="34" fillId="0" borderId="0" applyNumberFormat="0" applyFill="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25" fillId="0" borderId="0"/>
    <xf numFmtId="0" fontId="11"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38" fillId="0" borderId="0"/>
    <xf numFmtId="0" fontId="12" fillId="0" borderId="0"/>
    <xf numFmtId="0" fontId="12" fillId="0" borderId="0"/>
    <xf numFmtId="0" fontId="12" fillId="0" borderId="0"/>
    <xf numFmtId="0" fontId="34" fillId="0" borderId="0"/>
    <xf numFmtId="0" fontId="74" fillId="27" borderId="0"/>
    <xf numFmtId="0" fontId="78" fillId="0" borderId="0"/>
    <xf numFmtId="0" fontId="34" fillId="32" borderId="18" applyNumberFormat="0" applyFont="0" applyAlignment="0" applyProtection="0"/>
    <xf numFmtId="167" fontId="93" fillId="0" borderId="0" applyFont="0" applyFill="0" applyBorder="0" applyAlignment="0" applyProtection="0"/>
    <xf numFmtId="166" fontId="9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4" fillId="0" borderId="0" applyNumberFormat="0" applyFill="0" applyBorder="0" applyAlignment="0" applyProtection="0"/>
    <xf numFmtId="0" fontId="34" fillId="0" borderId="0" applyNumberFormat="0" applyFill="0" applyBorder="0" applyAlignment="0" applyProtection="0"/>
    <xf numFmtId="0" fontId="12" fillId="0" borderId="0" applyFont="0" applyFill="0" applyBorder="0" applyAlignment="0" applyProtection="0"/>
    <xf numFmtId="0" fontId="19" fillId="0" borderId="0"/>
    <xf numFmtId="0" fontId="130" fillId="25" borderId="19" applyNumberFormat="0" applyAlignment="0" applyProtection="0"/>
    <xf numFmtId="14" fontId="31" fillId="0" borderId="0">
      <alignment horizontal="center" wrapText="1"/>
      <protection locked="0"/>
    </xf>
    <xf numFmtId="184" fontId="38" fillId="0" borderId="0" applyFont="0" applyFill="0" applyBorder="0" applyAlignment="0" applyProtection="0"/>
    <xf numFmtId="202" fontId="38" fillId="0" borderId="0" applyFont="0" applyFill="0" applyBorder="0" applyAlignment="0" applyProtection="0"/>
    <xf numFmtId="10" fontId="38" fillId="0" borderId="0" applyFont="0" applyFill="0" applyBorder="0" applyAlignment="0" applyProtection="0"/>
    <xf numFmtId="10" fontId="38" fillId="0" borderId="0" applyFont="0" applyFill="0" applyBorder="0" applyAlignment="0" applyProtection="0"/>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9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92" fillId="0" borderId="0" applyFont="0" applyFill="0" applyBorder="0" applyAlignment="0" applyProtection="0"/>
    <xf numFmtId="9" fontId="12" fillId="0" borderId="0" applyFont="0" applyFill="0" applyBorder="0" applyAlignment="0" applyProtection="0"/>
    <xf numFmtId="9" fontId="3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9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5" fillId="0" borderId="20" applyNumberFormat="0" applyBorder="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185" fontId="74" fillId="0" borderId="0" applyFill="0" applyBorder="0" applyAlignment="0"/>
    <xf numFmtId="181" fontId="74" fillId="0" borderId="0" applyFill="0" applyBorder="0" applyAlignment="0"/>
    <xf numFmtId="185" fontId="74" fillId="0" borderId="0" applyFill="0" applyBorder="0" applyAlignment="0"/>
    <xf numFmtId="186" fontId="74" fillId="0" borderId="0" applyFill="0" applyBorder="0" applyAlignment="0"/>
    <xf numFmtId="181" fontId="74" fillId="0" borderId="0" applyFill="0" applyBorder="0" applyAlignment="0"/>
    <xf numFmtId="0" fontId="95" fillId="0" borderId="0"/>
    <xf numFmtId="0" fontId="55" fillId="0" borderId="0" applyNumberFormat="0" applyFont="0" applyFill="0" applyBorder="0" applyAlignment="0" applyProtection="0">
      <alignment horizontal="left"/>
    </xf>
    <xf numFmtId="0" fontId="96" fillId="0" borderId="15">
      <alignment horizontal="center"/>
    </xf>
    <xf numFmtId="0" fontId="97" fillId="33" borderId="0" applyNumberFormat="0" applyFont="0" applyBorder="0" applyAlignment="0">
      <alignment horizontal="center"/>
    </xf>
    <xf numFmtId="14" fontId="98" fillId="0" borderId="0" applyNumberFormat="0" applyFill="0" applyBorder="0" applyAlignment="0" applyProtection="0">
      <alignment horizontal="left"/>
    </xf>
    <xf numFmtId="176" fontId="54" fillId="0" borderId="0" applyFont="0" applyFill="0" applyBorder="0" applyAlignment="0" applyProtection="0"/>
    <xf numFmtId="0" fontId="34" fillId="0" borderId="0" applyNumberFormat="0" applyFill="0" applyBorder="0" applyAlignment="0" applyProtection="0"/>
    <xf numFmtId="4" fontId="99" fillId="34" borderId="21" applyNumberFormat="0" applyProtection="0">
      <alignment vertical="center"/>
    </xf>
    <xf numFmtId="4" fontId="100" fillId="34" borderId="21" applyNumberFormat="0" applyProtection="0">
      <alignment vertical="center"/>
    </xf>
    <xf numFmtId="4" fontId="101" fillId="34" borderId="21" applyNumberFormat="0" applyProtection="0">
      <alignment horizontal="left" vertical="center" indent="1"/>
    </xf>
    <xf numFmtId="4" fontId="101" fillId="35" borderId="0" applyNumberFormat="0" applyProtection="0">
      <alignment horizontal="left" vertical="center" indent="1"/>
    </xf>
    <xf numFmtId="4" fontId="101" fillId="36" borderId="21" applyNumberFormat="0" applyProtection="0">
      <alignment horizontal="right" vertical="center"/>
    </xf>
    <xf numFmtId="4" fontId="101" fillId="37" borderId="21" applyNumberFormat="0" applyProtection="0">
      <alignment horizontal="right" vertical="center"/>
    </xf>
    <xf numFmtId="4" fontId="101" fillId="38" borderId="21" applyNumberFormat="0" applyProtection="0">
      <alignment horizontal="right" vertical="center"/>
    </xf>
    <xf numFmtId="4" fontId="101" fillId="39" borderId="21" applyNumberFormat="0" applyProtection="0">
      <alignment horizontal="right" vertical="center"/>
    </xf>
    <xf numFmtId="4" fontId="101" fillId="40" borderId="21" applyNumberFormat="0" applyProtection="0">
      <alignment horizontal="right" vertical="center"/>
    </xf>
    <xf numFmtId="4" fontId="101" fillId="41" borderId="21" applyNumberFormat="0" applyProtection="0">
      <alignment horizontal="right" vertical="center"/>
    </xf>
    <xf numFmtId="4" fontId="101" fillId="42" borderId="21" applyNumberFormat="0" applyProtection="0">
      <alignment horizontal="right" vertical="center"/>
    </xf>
    <xf numFmtId="4" fontId="101" fillId="43" borderId="21" applyNumberFormat="0" applyProtection="0">
      <alignment horizontal="right" vertical="center"/>
    </xf>
    <xf numFmtId="4" fontId="101" fillId="44" borderId="21" applyNumberFormat="0" applyProtection="0">
      <alignment horizontal="right" vertical="center"/>
    </xf>
    <xf numFmtId="4" fontId="99" fillId="45" borderId="22" applyNumberFormat="0" applyProtection="0">
      <alignment horizontal="left" vertical="center" indent="1"/>
    </xf>
    <xf numFmtId="4" fontId="99" fillId="46" borderId="0" applyNumberFormat="0" applyProtection="0">
      <alignment horizontal="left" vertical="center" indent="1"/>
    </xf>
    <xf numFmtId="4" fontId="99" fillId="35" borderId="0" applyNumberFormat="0" applyProtection="0">
      <alignment horizontal="left" vertical="center" indent="1"/>
    </xf>
    <xf numFmtId="4" fontId="101" fillId="46" borderId="21" applyNumberFormat="0" applyProtection="0">
      <alignment horizontal="right" vertical="center"/>
    </xf>
    <xf numFmtId="4" fontId="56" fillId="46" borderId="0" applyNumberFormat="0" applyProtection="0">
      <alignment horizontal="left" vertical="center" indent="1"/>
    </xf>
    <xf numFmtId="4" fontId="56" fillId="35" borderId="0" applyNumberFormat="0" applyProtection="0">
      <alignment horizontal="left" vertical="center" indent="1"/>
    </xf>
    <xf numFmtId="4" fontId="101" fillId="47" borderId="21" applyNumberFormat="0" applyProtection="0">
      <alignment vertical="center"/>
    </xf>
    <xf numFmtId="4" fontId="102" fillId="47" borderId="21" applyNumberFormat="0" applyProtection="0">
      <alignment vertical="center"/>
    </xf>
    <xf numFmtId="4" fontId="99" fillId="46" borderId="23" applyNumberFormat="0" applyProtection="0">
      <alignment horizontal="left" vertical="center" indent="1"/>
    </xf>
    <xf numFmtId="4" fontId="101" fillId="47" borderId="21" applyNumberFormat="0" applyProtection="0">
      <alignment horizontal="right" vertical="center"/>
    </xf>
    <xf numFmtId="4" fontId="102" fillId="47" borderId="21" applyNumberFormat="0" applyProtection="0">
      <alignment horizontal="right" vertical="center"/>
    </xf>
    <xf numFmtId="4" fontId="99" fillId="46" borderId="21" applyNumberFormat="0" applyProtection="0">
      <alignment horizontal="left" vertical="center" indent="1"/>
    </xf>
    <xf numFmtId="4" fontId="103" fillId="29" borderId="23" applyNumberFormat="0" applyProtection="0">
      <alignment horizontal="left" vertical="center" indent="1"/>
    </xf>
    <xf numFmtId="4" fontId="104" fillId="47" borderId="21" applyNumberFormat="0" applyProtection="0">
      <alignment horizontal="right" vertical="center"/>
    </xf>
    <xf numFmtId="0" fontId="97" fillId="1" borderId="13" applyNumberFormat="0" applyFont="0" applyAlignment="0">
      <alignment horizontal="center"/>
    </xf>
    <xf numFmtId="0" fontId="105" fillId="0" borderId="0" applyNumberFormat="0" applyFill="0" applyBorder="0" applyAlignment="0">
      <alignment horizontal="center"/>
    </xf>
    <xf numFmtId="0" fontId="106" fillId="0" borderId="24" applyNumberFormat="0" applyFill="0" applyBorder="0" applyAlignment="0" applyProtection="0"/>
    <xf numFmtId="0" fontId="34" fillId="0" borderId="6">
      <alignment horizontal="center"/>
    </xf>
    <xf numFmtId="0" fontId="39" fillId="0" borderId="0"/>
    <xf numFmtId="175" fontId="5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175" fontId="54" fillId="0" borderId="0" applyFont="0" applyFill="0" applyBorder="0" applyAlignment="0" applyProtection="0"/>
    <xf numFmtId="175" fontId="54" fillId="0" borderId="0" applyFont="0" applyFill="0" applyBorder="0" applyAlignment="0" applyProtection="0"/>
    <xf numFmtId="175" fontId="54" fillId="0" borderId="0" applyFont="0" applyFill="0" applyBorder="0" applyAlignment="0" applyProtection="0"/>
    <xf numFmtId="0" fontId="87" fillId="0" borderId="0"/>
    <xf numFmtId="40" fontId="107" fillId="0" borderId="0" applyBorder="0">
      <alignment horizontal="right"/>
    </xf>
    <xf numFmtId="203" fontId="94" fillId="0" borderId="4">
      <alignment horizontal="right" vertical="center"/>
    </xf>
    <xf numFmtId="203" fontId="94" fillId="0" borderId="4">
      <alignment horizontal="right" vertical="center"/>
    </xf>
    <xf numFmtId="203" fontId="94" fillId="0" borderId="4">
      <alignment horizontal="right" vertical="center"/>
    </xf>
    <xf numFmtId="203" fontId="94" fillId="0" borderId="4">
      <alignment horizontal="right" vertical="center"/>
    </xf>
    <xf numFmtId="203" fontId="94" fillId="0" borderId="4">
      <alignment horizontal="right" vertical="center"/>
    </xf>
    <xf numFmtId="203" fontId="94" fillId="0" borderId="4">
      <alignment horizontal="right" vertical="center"/>
    </xf>
    <xf numFmtId="49" fontId="56" fillId="0" borderId="0" applyFill="0" applyBorder="0" applyAlignment="0"/>
    <xf numFmtId="204" fontId="38" fillId="0" borderId="0" applyFill="0" applyBorder="0" applyAlignment="0"/>
    <xf numFmtId="205" fontId="38" fillId="0" borderId="0" applyFill="0" applyBorder="0" applyAlignment="0"/>
    <xf numFmtId="206" fontId="94" fillId="0" borderId="4">
      <alignment horizontal="center"/>
    </xf>
    <xf numFmtId="0" fontId="131" fillId="0" borderId="25"/>
    <xf numFmtId="0" fontId="94" fillId="0" borderId="0" applyNumberFormat="0" applyFill="0" applyBorder="0" applyAlignment="0" applyProtection="0"/>
    <xf numFmtId="0" fontId="12" fillId="0" borderId="0" applyNumberFormat="0" applyFill="0" applyBorder="0" applyAlignment="0" applyProtection="0"/>
    <xf numFmtId="0" fontId="23" fillId="0" borderId="0" applyNumberFormat="0" applyFill="0" applyBorder="0" applyAlignment="0" applyProtection="0"/>
    <xf numFmtId="3" fontId="108" fillId="0" borderId="26" applyNumberFormat="0" applyBorder="0" applyAlignment="0"/>
    <xf numFmtId="0" fontId="132" fillId="0" borderId="0" applyNumberFormat="0" applyFill="0" applyBorder="0" applyAlignment="0" applyProtection="0"/>
    <xf numFmtId="0" fontId="1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ont="0" applyFill="0" applyAlignment="0" applyProtection="0"/>
    <xf numFmtId="0" fontId="12" fillId="0" borderId="27" applyNumberFormat="0" applyFont="0" applyFill="0" applyAlignment="0" applyProtection="0"/>
    <xf numFmtId="0" fontId="12" fillId="0" borderId="27" applyNumberFormat="0" applyFont="0" applyFill="0" applyAlignment="0" applyProtection="0"/>
    <xf numFmtId="0" fontId="134" fillId="0" borderId="0" applyNumberFormat="0" applyFill="0" applyBorder="0" applyAlignment="0" applyProtection="0">
      <alignment vertical="center"/>
    </xf>
    <xf numFmtId="0" fontId="134" fillId="0" borderId="0" applyNumberFormat="0" applyFill="0" applyBorder="0" applyAlignment="0" applyProtection="0">
      <alignment vertical="center"/>
    </xf>
    <xf numFmtId="207" fontId="109" fillId="0" borderId="0" applyFont="0" applyFill="0" applyBorder="0" applyAlignment="0" applyProtection="0"/>
    <xf numFmtId="208" fontId="36" fillId="0" borderId="0" applyFont="0" applyFill="0" applyBorder="0" applyAlignment="0" applyProtection="0"/>
    <xf numFmtId="205" fontId="94" fillId="0" borderId="0"/>
    <xf numFmtId="209" fontId="94" fillId="0" borderId="1"/>
    <xf numFmtId="3" fontId="94" fillId="0" borderId="0" applyNumberFormat="0" applyBorder="0" applyAlignment="0" applyProtection="0">
      <alignment horizontal="centerContinuous"/>
      <protection locked="0"/>
    </xf>
    <xf numFmtId="3" fontId="110" fillId="0" borderId="0">
      <protection locked="0"/>
    </xf>
    <xf numFmtId="5" fontId="111" fillId="48" borderId="2">
      <alignment vertical="top"/>
    </xf>
    <xf numFmtId="0" fontId="35" fillId="49" borderId="1">
      <alignment horizontal="left" vertical="center"/>
    </xf>
    <xf numFmtId="6" fontId="113" fillId="50" borderId="2"/>
    <xf numFmtId="5" fontId="86" fillId="0" borderId="2">
      <alignment horizontal="left" vertical="top"/>
    </xf>
    <xf numFmtId="0" fontId="114" fillId="51" borderId="0">
      <alignment horizontal="left" vertical="center"/>
    </xf>
    <xf numFmtId="5" fontId="66" fillId="0" borderId="6">
      <alignment horizontal="left" vertical="top"/>
    </xf>
    <xf numFmtId="0" fontId="112" fillId="0" borderId="6">
      <alignment horizontal="left" vertical="center"/>
    </xf>
    <xf numFmtId="210" fontId="12" fillId="0" borderId="0" applyFont="0" applyFill="0" applyBorder="0" applyAlignment="0" applyProtection="0"/>
    <xf numFmtId="211" fontId="12" fillId="0" borderId="0" applyFont="0" applyFill="0" applyBorder="0" applyAlignment="0" applyProtection="0"/>
    <xf numFmtId="42" fontId="78" fillId="0" borderId="0" applyFont="0" applyFill="0" applyBorder="0" applyAlignment="0" applyProtection="0"/>
    <xf numFmtId="44" fontId="78" fillId="0" borderId="0" applyFont="0" applyFill="0" applyBorder="0" applyAlignment="0" applyProtection="0"/>
    <xf numFmtId="0" fontId="135" fillId="0" borderId="0" applyNumberFormat="0" applyFill="0" applyBorder="0" applyAlignment="0" applyProtection="0"/>
    <xf numFmtId="0" fontId="26" fillId="0" borderId="0" applyNumberFormat="0" applyFill="0" applyBorder="0" applyAlignment="0" applyProtection="0"/>
    <xf numFmtId="0" fontId="115" fillId="0" borderId="0" applyNumberFormat="0" applyFill="0" applyBorder="0" applyAlignment="0" applyProtection="0"/>
    <xf numFmtId="0" fontId="116" fillId="0" borderId="0" applyFont="0" applyFill="0" applyBorder="0" applyAlignment="0" applyProtection="0"/>
    <xf numFmtId="0" fontId="116" fillId="0" borderId="0" applyFont="0" applyFill="0" applyBorder="0" applyAlignment="0" applyProtection="0"/>
    <xf numFmtId="0" fontId="20" fillId="0" borderId="0">
      <alignment vertical="center"/>
    </xf>
    <xf numFmtId="40" fontId="41" fillId="0" borderId="0" applyFont="0" applyFill="0" applyBorder="0" applyAlignment="0" applyProtection="0"/>
    <xf numFmtId="38"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9" fontId="117" fillId="0" borderId="0" applyFont="0" applyFill="0" applyBorder="0" applyAlignment="0" applyProtection="0"/>
    <xf numFmtId="0" fontId="42" fillId="0" borderId="0"/>
    <xf numFmtId="0" fontId="118" fillId="0" borderId="28"/>
    <xf numFmtId="0" fontId="43" fillId="0" borderId="0" applyFont="0" applyFill="0" applyBorder="0" applyAlignment="0" applyProtection="0"/>
    <xf numFmtId="0" fontId="43" fillId="0" borderId="0" applyFont="0" applyFill="0" applyBorder="0" applyAlignment="0" applyProtection="0"/>
    <xf numFmtId="172" fontId="43" fillId="0" borderId="0" applyFont="0" applyFill="0" applyBorder="0" applyAlignment="0" applyProtection="0"/>
    <xf numFmtId="173" fontId="43" fillId="0" borderId="0" applyFont="0" applyFill="0" applyBorder="0" applyAlignment="0" applyProtection="0"/>
    <xf numFmtId="0" fontId="44" fillId="0" borderId="0"/>
    <xf numFmtId="0" fontId="32" fillId="0" borderId="0"/>
    <xf numFmtId="166" fontId="30" fillId="0" borderId="0" applyFont="0" applyFill="0" applyBorder="0" applyAlignment="0" applyProtection="0"/>
    <xf numFmtId="167" fontId="30" fillId="0" borderId="0" applyFont="0" applyFill="0" applyBorder="0" applyAlignment="0" applyProtection="0"/>
    <xf numFmtId="168" fontId="12" fillId="0" borderId="0" applyFont="0" applyFill="0" applyBorder="0" applyAlignment="0" applyProtection="0"/>
    <xf numFmtId="0" fontId="19" fillId="0" borderId="0"/>
    <xf numFmtId="212" fontId="30" fillId="0" borderId="0" applyFont="0" applyFill="0" applyBorder="0" applyAlignment="0" applyProtection="0"/>
    <xf numFmtId="6" fontId="51" fillId="0" borderId="0" applyFont="0" applyFill="0" applyBorder="0" applyAlignment="0" applyProtection="0"/>
    <xf numFmtId="185" fontId="30" fillId="0" borderId="0" applyFont="0" applyFill="0" applyBorder="0" applyAlignment="0" applyProtection="0"/>
    <xf numFmtId="167" fontId="55" fillId="0" borderId="0" applyNumberFormat="0" applyFont="0" applyFill="0" applyBorder="0" applyAlignment="0" applyProtection="0"/>
    <xf numFmtId="43" fontId="18" fillId="0" borderId="0" applyFont="0" applyFill="0" applyBorder="0" applyAlignment="0" applyProtection="0"/>
  </cellStyleXfs>
  <cellXfs count="165">
    <xf numFmtId="0" fontId="0" fillId="0" borderId="0" xfId="0"/>
    <xf numFmtId="0" fontId="0" fillId="0" borderId="1" xfId="0" applyBorder="1"/>
    <xf numFmtId="0" fontId="1" fillId="0" borderId="0" xfId="0" applyFont="1"/>
    <xf numFmtId="0" fontId="1" fillId="0" borderId="1" xfId="0" applyFont="1" applyBorder="1"/>
    <xf numFmtId="0" fontId="1" fillId="0" borderId="1" xfId="0" applyFont="1" applyBorder="1" applyAlignment="1">
      <alignment horizontal="center" vertical="center"/>
    </xf>
    <xf numFmtId="0" fontId="2" fillId="0" borderId="1" xfId="0"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xf>
    <xf numFmtId="0" fontId="0" fillId="2" borderId="1" xfId="0" applyFill="1" applyBorder="1"/>
    <xf numFmtId="0" fontId="1" fillId="0" borderId="2"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0" fillId="0" borderId="1" xfId="0" applyFont="1" applyBorder="1"/>
    <xf numFmtId="0" fontId="5"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0" fillId="0" borderId="2" xfId="0" applyFont="1" applyBorder="1"/>
    <xf numFmtId="0" fontId="1" fillId="0" borderId="2" xfId="0" applyFont="1" applyBorder="1"/>
    <xf numFmtId="3" fontId="1" fillId="0" borderId="1" xfId="0" applyNumberFormat="1" applyFont="1" applyBorder="1" applyAlignment="1">
      <alignment horizontal="center" vertical="center"/>
    </xf>
    <xf numFmtId="0" fontId="0" fillId="0" borderId="2" xfId="0" applyFont="1" applyFill="1" applyBorder="1" applyAlignment="1">
      <alignment horizontal="center" vertical="center"/>
    </xf>
    <xf numFmtId="0" fontId="7" fillId="0" borderId="1" xfId="0" applyFont="1" applyBorder="1" applyAlignment="1">
      <alignment vertical="center" wrapText="1"/>
    </xf>
    <xf numFmtId="0" fontId="1" fillId="0" borderId="5" xfId="0" applyFont="1" applyFill="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4" xfId="0" applyFont="1" applyBorder="1" applyAlignment="1"/>
    <xf numFmtId="0" fontId="8" fillId="0" borderId="1" xfId="0" applyFont="1" applyBorder="1"/>
    <xf numFmtId="0" fontId="10" fillId="0" borderId="1" xfId="0" applyFont="1" applyFill="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6" fillId="0" borderId="2"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5" borderId="1" xfId="2" applyFont="1" applyFill="1" applyBorder="1" applyAlignment="1">
      <alignment horizontal="center" vertical="center" wrapText="1"/>
    </xf>
    <xf numFmtId="3" fontId="4" fillId="5" borderId="1" xfId="1" applyNumberFormat="1" applyFont="1" applyFill="1" applyBorder="1" applyAlignment="1">
      <alignment horizontal="center" vertical="center"/>
    </xf>
    <xf numFmtId="0" fontId="0" fillId="0" borderId="2" xfId="0" applyFont="1" applyBorder="1" applyAlignment="1">
      <alignment horizontal="center" vertical="center"/>
    </xf>
    <xf numFmtId="0" fontId="1" fillId="5" borderId="1" xfId="0" applyFont="1" applyFill="1" applyBorder="1" applyAlignment="1">
      <alignment horizontal="justify" vertical="center" wrapText="1"/>
    </xf>
    <xf numFmtId="0" fontId="1" fillId="5" borderId="1" xfId="0" applyFont="1" applyFill="1" applyBorder="1" applyAlignment="1">
      <alignment horizontal="left" vertical="center" wrapText="1"/>
    </xf>
    <xf numFmtId="0" fontId="4" fillId="5" borderId="1" xfId="1" applyFont="1" applyFill="1" applyBorder="1" applyAlignment="1">
      <alignment horizontal="center" vertical="center"/>
    </xf>
    <xf numFmtId="0" fontId="4" fillId="0" borderId="1" xfId="0" applyFont="1" applyBorder="1" applyAlignment="1">
      <alignment horizontal="lef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justify" vertical="center" wrapText="1"/>
    </xf>
    <xf numFmtId="0" fontId="1" fillId="5" borderId="2" xfId="0" applyFont="1" applyFill="1" applyBorder="1" applyAlignment="1">
      <alignment horizontal="center" vertical="center" wrapText="1"/>
    </xf>
    <xf numFmtId="0" fontId="1" fillId="0" borderId="0" xfId="0" applyFont="1" applyBorder="1" applyAlignment="1">
      <alignment horizontal="justify" vertical="center" wrapText="1"/>
    </xf>
    <xf numFmtId="0" fontId="0" fillId="0" borderId="0" xfId="0" applyFont="1" applyBorder="1"/>
    <xf numFmtId="0" fontId="0" fillId="4" borderId="0" xfId="0" applyFont="1" applyFill="1"/>
    <xf numFmtId="0" fontId="1" fillId="5" borderId="1" xfId="0" applyFont="1" applyFill="1" applyBorder="1" applyAlignment="1">
      <alignment horizontal="left" wrapText="1"/>
    </xf>
    <xf numFmtId="1" fontId="4" fillId="5" borderId="1" xfId="1" applyNumberFormat="1" applyFont="1" applyFill="1" applyBorder="1" applyAlignment="1">
      <alignment horizontal="center" vertical="center"/>
    </xf>
    <xf numFmtId="0" fontId="0" fillId="0" borderId="0" xfId="0" applyFont="1" applyAlignment="1">
      <alignment horizontal="center" vertical="center"/>
    </xf>
    <xf numFmtId="1" fontId="5" fillId="5" borderId="1" xfId="1" applyNumberFormat="1" applyFont="1" applyFill="1" applyBorder="1" applyAlignment="1">
      <alignment horizontal="center" vertical="center"/>
    </xf>
    <xf numFmtId="0" fontId="1" fillId="0" borderId="5"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vertical="center" wrapText="1"/>
    </xf>
    <xf numFmtId="0" fontId="13" fillId="0" borderId="5" xfId="0" applyFont="1" applyBorder="1" applyAlignment="1">
      <alignment vertical="center" wrapText="1"/>
    </xf>
    <xf numFmtId="0" fontId="1" fillId="0" borderId="5" xfId="0" applyFont="1" applyBorder="1" applyAlignment="1">
      <alignment horizontal="justify" vertical="center" wrapText="1"/>
    </xf>
    <xf numFmtId="0" fontId="1" fillId="0" borderId="8" xfId="0" applyFont="1" applyBorder="1" applyAlignment="1">
      <alignment horizontal="justify" vertical="center" wrapText="1"/>
    </xf>
    <xf numFmtId="0" fontId="4" fillId="0" borderId="1" xfId="0" applyFont="1" applyBorder="1" applyAlignment="1">
      <alignment horizontal="center" vertical="center"/>
    </xf>
    <xf numFmtId="4" fontId="4" fillId="5" borderId="1" xfId="1" applyNumberFormat="1" applyFont="1" applyFill="1" applyBorder="1" applyAlignment="1">
      <alignment horizontal="center" vertical="center"/>
    </xf>
    <xf numFmtId="0" fontId="19" fillId="0" borderId="1" xfId="390" applyFont="1" applyFill="1" applyBorder="1" applyAlignment="1">
      <alignment horizontal="center" vertical="center"/>
    </xf>
    <xf numFmtId="0" fontId="19" fillId="0" borderId="1" xfId="390" applyFont="1" applyFill="1" applyBorder="1" applyAlignment="1">
      <alignment horizontal="center" vertical="center" wrapText="1"/>
    </xf>
    <xf numFmtId="0" fontId="19" fillId="0" borderId="1" xfId="390" applyFont="1" applyFill="1" applyBorder="1" applyAlignment="1">
      <alignment horizontal="left" vertical="center" wrapText="1"/>
    </xf>
    <xf numFmtId="0" fontId="19" fillId="0" borderId="2" xfId="390" applyFont="1" applyFill="1" applyBorder="1" applyAlignment="1">
      <alignment horizontal="center" vertical="center" wrapText="1"/>
    </xf>
    <xf numFmtId="0" fontId="21" fillId="0" borderId="1" xfId="390" applyFont="1" applyFill="1" applyBorder="1" applyAlignment="1">
      <alignment horizontal="center" vertical="center" wrapText="1"/>
    </xf>
    <xf numFmtId="0" fontId="21" fillId="0" borderId="2" xfId="390" applyFont="1" applyFill="1" applyBorder="1" applyAlignment="1">
      <alignment horizontal="center"/>
    </xf>
    <xf numFmtId="0" fontId="21" fillId="0" borderId="5" xfId="390" applyFont="1" applyFill="1" applyBorder="1" applyAlignment="1">
      <alignment horizontal="center" vertical="center" wrapText="1"/>
    </xf>
    <xf numFmtId="0" fontId="21" fillId="0" borderId="4" xfId="390" applyFont="1" applyFill="1" applyBorder="1" applyAlignment="1">
      <alignment horizontal="center" vertical="center" wrapText="1"/>
    </xf>
    <xf numFmtId="0" fontId="21" fillId="0" borderId="7" xfId="390" applyFont="1" applyFill="1" applyBorder="1" applyAlignment="1">
      <alignment horizontal="center" vertical="center" wrapText="1"/>
    </xf>
    <xf numFmtId="0" fontId="21" fillId="0" borderId="3" xfId="390" applyFont="1" applyFill="1" applyBorder="1" applyAlignment="1">
      <alignment horizontal="center" vertical="center" wrapText="1"/>
    </xf>
    <xf numFmtId="0" fontId="21" fillId="0" borderId="6" xfId="390" applyFont="1" applyFill="1" applyBorder="1" applyAlignment="1">
      <alignment horizontal="center"/>
    </xf>
    <xf numFmtId="0" fontId="19" fillId="0" borderId="5" xfId="390" applyFont="1" applyFill="1" applyBorder="1" applyAlignment="1">
      <alignment horizontal="center" vertical="center" wrapText="1"/>
    </xf>
    <xf numFmtId="0" fontId="19" fillId="0" borderId="4" xfId="390" applyFont="1" applyFill="1" applyBorder="1" applyAlignment="1">
      <alignment horizontal="center" vertical="center" wrapText="1"/>
    </xf>
    <xf numFmtId="0" fontId="21" fillId="0" borderId="3" xfId="390" applyFont="1" applyFill="1" applyBorder="1" applyAlignment="1">
      <alignment horizontal="center" vertical="center"/>
    </xf>
    <xf numFmtId="0" fontId="19" fillId="0" borderId="0" xfId="390" applyFont="1" applyFill="1" applyAlignment="1">
      <alignment horizontal="center" vertical="center"/>
    </xf>
    <xf numFmtId="0" fontId="21" fillId="0" borderId="1" xfId="390" applyFont="1" applyFill="1" applyBorder="1" applyAlignment="1">
      <alignment horizontal="left" vertical="center" wrapText="1"/>
    </xf>
    <xf numFmtId="0" fontId="19" fillId="0" borderId="3" xfId="390" applyFont="1" applyFill="1" applyBorder="1" applyAlignment="1">
      <alignment horizontal="center" vertical="center" wrapText="1"/>
    </xf>
    <xf numFmtId="0" fontId="22" fillId="0" borderId="1" xfId="440" applyFont="1" applyBorder="1" applyAlignment="1">
      <alignment horizontal="justify" vertical="center" wrapText="1"/>
    </xf>
    <xf numFmtId="0" fontId="22" fillId="0" borderId="1" xfId="440" applyFont="1" applyBorder="1" applyAlignment="1">
      <alignment horizontal="left" vertical="center" wrapText="1"/>
    </xf>
    <xf numFmtId="0" fontId="22" fillId="0" borderId="1" xfId="440" applyFont="1" applyBorder="1" applyAlignment="1">
      <alignment vertical="center" wrapText="1"/>
    </xf>
    <xf numFmtId="0" fontId="27" fillId="0" borderId="1" xfId="440" applyFont="1" applyBorder="1" applyAlignment="1">
      <alignment horizontal="justify" vertical="center" wrapText="1"/>
    </xf>
    <xf numFmtId="17" fontId="19" fillId="0" borderId="1" xfId="390" quotePrefix="1" applyNumberFormat="1" applyFont="1" applyFill="1" applyBorder="1" applyAlignment="1">
      <alignment horizontal="center" vertical="center" wrapText="1"/>
    </xf>
    <xf numFmtId="0" fontId="22" fillId="0" borderId="2" xfId="440" applyFont="1" applyBorder="1" applyAlignment="1">
      <alignment horizontal="justify" vertical="center" wrapText="1"/>
    </xf>
    <xf numFmtId="0" fontId="22" fillId="0" borderId="2" xfId="440" applyFont="1" applyBorder="1" applyAlignment="1">
      <alignment vertical="center" wrapText="1"/>
    </xf>
    <xf numFmtId="17" fontId="19" fillId="0" borderId="2" xfId="390" quotePrefix="1" applyNumberFormat="1" applyFont="1" applyFill="1" applyBorder="1" applyAlignment="1">
      <alignment horizontal="center" vertical="center" wrapText="1"/>
    </xf>
    <xf numFmtId="0" fontId="22" fillId="0" borderId="1" xfId="440" applyFont="1" applyBorder="1" applyAlignment="1">
      <alignment horizontal="center" vertical="center"/>
    </xf>
    <xf numFmtId="0" fontId="2" fillId="0" borderId="5"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9" fillId="0" borderId="1" xfId="0" applyFont="1" applyBorder="1"/>
    <xf numFmtId="0" fontId="9" fillId="0" borderId="1" xfId="0" applyFont="1" applyBorder="1" applyAlignment="1">
      <alignment horizontal="center"/>
    </xf>
    <xf numFmtId="0" fontId="2" fillId="0" borderId="29" xfId="0" applyFont="1" applyBorder="1" applyAlignment="1"/>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140" fillId="0" borderId="1" xfId="0" applyFont="1" applyBorder="1" applyAlignment="1">
      <alignment horizontal="center" vertical="center"/>
    </xf>
    <xf numFmtId="0" fontId="5" fillId="0" borderId="2" xfId="0" applyFont="1" applyFill="1" applyBorder="1" applyAlignment="1">
      <alignment horizontal="center" vertical="center"/>
    </xf>
    <xf numFmtId="0" fontId="9" fillId="0" borderId="0" xfId="0" applyFont="1"/>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0" fillId="0" borderId="1" xfId="0" applyFont="1" applyBorder="1" applyAlignment="1">
      <alignment horizontal="center" vertical="center" wrapText="1"/>
    </xf>
    <xf numFmtId="0" fontId="4" fillId="5"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1" fillId="5"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1" fillId="5" borderId="1" xfId="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5" borderId="2" xfId="0" applyFont="1" applyFill="1" applyBorder="1" applyAlignment="1">
      <alignment horizontal="center" vertical="center"/>
    </xf>
    <xf numFmtId="0" fontId="4" fillId="5" borderId="1" xfId="0" applyFont="1" applyFill="1" applyBorder="1" applyAlignment="1">
      <alignment vertical="center" wrapText="1"/>
    </xf>
    <xf numFmtId="1" fontId="4" fillId="5" borderId="1" xfId="1" applyNumberFormat="1" applyFont="1" applyFill="1" applyBorder="1" applyAlignment="1">
      <alignment horizontal="center" vertical="center" wrapText="1"/>
    </xf>
    <xf numFmtId="1" fontId="4" fillId="52" borderId="1" xfId="1"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3" fontId="4" fillId="5" borderId="1" xfId="1" applyNumberFormat="1"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Border="1" applyAlignment="1">
      <alignment vertical="center" wrapText="1"/>
    </xf>
    <xf numFmtId="0" fontId="0" fillId="4" borderId="0" xfId="0" applyFont="1" applyFill="1" applyBorder="1"/>
    <xf numFmtId="0" fontId="1" fillId="4" borderId="0" xfId="0" applyFont="1" applyFill="1" applyBorder="1" applyAlignment="1">
      <alignment horizontal="justify" vertical="center" wrapText="1"/>
    </xf>
    <xf numFmtId="0" fontId="1" fillId="4" borderId="0" xfId="0" applyFont="1" applyFill="1" applyBorder="1" applyAlignment="1">
      <alignment horizontal="center" vertical="center"/>
    </xf>
    <xf numFmtId="0" fontId="0" fillId="4" borderId="0" xfId="0" applyFont="1" applyFill="1" applyBorder="1" applyAlignment="1">
      <alignment horizontal="center" vertical="center"/>
    </xf>
    <xf numFmtId="4" fontId="4" fillId="5" borderId="1" xfId="1" applyNumberFormat="1" applyFont="1" applyFill="1" applyBorder="1" applyAlignment="1">
      <alignment horizontal="center" vertical="center" wrapText="1"/>
    </xf>
    <xf numFmtId="0" fontId="9" fillId="3" borderId="0" xfId="0" applyFont="1" applyFill="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Font="1" applyAlignment="1">
      <alignment horizontal="center"/>
    </xf>
    <xf numFmtId="0" fontId="21" fillId="0" borderId="1" xfId="390" applyFont="1" applyFill="1" applyBorder="1" applyAlignment="1">
      <alignment horizontal="center" vertical="center" wrapText="1"/>
    </xf>
    <xf numFmtId="0" fontId="21" fillId="0" borderId="1" xfId="390" applyFont="1" applyFill="1" applyBorder="1" applyAlignment="1">
      <alignment horizontal="center" vertical="center"/>
    </xf>
  </cellXfs>
  <cellStyles count="710">
    <cellStyle name="_x0001_" xfId="6"/>
    <cellStyle name="          _x000d__x000a_shell=progman.exe_x000d__x000a_m" xfId="7"/>
    <cellStyle name="#,##0" xfId="8"/>
    <cellStyle name="??" xfId="9"/>
    <cellStyle name="?? [0.00]_ Att. 1- Cover" xfId="10"/>
    <cellStyle name="?? [0]" xfId="11"/>
    <cellStyle name="?_x001d_??%U©÷u&amp;H©÷9_x0008_? s_x000a__x0007__x0001__x0001_" xfId="12"/>
    <cellStyle name="???? [0.00]_PRODUCT DETAIL Q1" xfId="13"/>
    <cellStyle name="????_PRODUCT DETAIL Q1" xfId="14"/>
    <cellStyle name="???[0]_?? DI" xfId="15"/>
    <cellStyle name="???_?? DI" xfId="16"/>
    <cellStyle name="??[0]_BRE" xfId="17"/>
    <cellStyle name="??_ ??? ???? " xfId="18"/>
    <cellStyle name="??A? [0]_ÿÿÿÿÿÿ_1_¢¬???¢â? " xfId="19"/>
    <cellStyle name="??A?_ÿÿÿÿÿÿ_1_¢¬???¢â? " xfId="20"/>
    <cellStyle name="?¡±¢¥?_?¨ù??¢´¢¥_¢¬???¢â? " xfId="21"/>
    <cellStyle name="?ðÇ%U?&amp;H?_x0008_?s_x000a__x0007__x0001__x0001_" xfId="22"/>
    <cellStyle name="_130307 So sanh thuc hien 2012 - du toan 2012 moi (pan khac)" xfId="23"/>
    <cellStyle name="_130313 Mau  bieu bao cao nguon luc cua dia phuong sua" xfId="24"/>
    <cellStyle name="_130818 Tong hop Danh gia thu 2013" xfId="25"/>
    <cellStyle name="_130818 Tong hop Danh gia thu 2013_140921 bu giam thu ND 209" xfId="26"/>
    <cellStyle name="_130818 Tong hop Danh gia thu 2013_140921 bu giam thu ND 209_Phu luc so 5 - sua ngay 04-01" xfId="27"/>
    <cellStyle name="_Bang Chi tieu (2)" xfId="28"/>
    <cellStyle name="_DG 2012-DT2013 - Theo sac thue -sua" xfId="29"/>
    <cellStyle name="_DG 2012-DT2013 - Theo sac thue -sua_27-8Tong hop PA uoc 2012-DT 2013 -PA 420.000 ty-490.000 ty chuyen doi" xfId="30"/>
    <cellStyle name="_Huong CHI tieu Nhiem vu CTMTQG 2014(1)" xfId="31"/>
    <cellStyle name="_KH.DTC.gd2016-2020 tinh (T2-2015)" xfId="32"/>
    <cellStyle name="_KT (2)" xfId="33"/>
    <cellStyle name="_KT (2)_1" xfId="34"/>
    <cellStyle name="_KT (2)_2" xfId="35"/>
    <cellStyle name="_KT (2)_2_TG-TH" xfId="36"/>
    <cellStyle name="_KT (2)_3" xfId="37"/>
    <cellStyle name="_KT (2)_3_TG-TH" xfId="38"/>
    <cellStyle name="_KT (2)_4" xfId="39"/>
    <cellStyle name="_KT (2)_4_TG-TH" xfId="40"/>
    <cellStyle name="_KT (2)_5" xfId="41"/>
    <cellStyle name="_KT (2)_TG-TH" xfId="42"/>
    <cellStyle name="_KT_TG" xfId="43"/>
    <cellStyle name="_KT_TG_1" xfId="44"/>
    <cellStyle name="_KT_TG_2" xfId="45"/>
    <cellStyle name="_KT_TG_3" xfId="46"/>
    <cellStyle name="_KT_TG_4" xfId="47"/>
    <cellStyle name="_Phu luc kem BC gui VP Bo (18.2)" xfId="48"/>
    <cellStyle name="_TG-TH" xfId="49"/>
    <cellStyle name="_TG-TH_1" xfId="50"/>
    <cellStyle name="_TG-TH_2" xfId="51"/>
    <cellStyle name="_TG-TH_3" xfId="52"/>
    <cellStyle name="_TG-TH_4" xfId="53"/>
    <cellStyle name="~1" xfId="54"/>
    <cellStyle name="•W€_STDFOR" xfId="55"/>
    <cellStyle name="•W_MARINE" xfId="56"/>
    <cellStyle name="W_STDFOR" xfId="57"/>
    <cellStyle name="0" xfId="58"/>
    <cellStyle name="0.0" xfId="59"/>
    <cellStyle name="0.00" xfId="60"/>
    <cellStyle name="1" xfId="61"/>
    <cellStyle name="1_2-Ha GiangBB2011-V1" xfId="62"/>
    <cellStyle name="1_50-BB Vung tau 2011" xfId="63"/>
    <cellStyle name="1_52-Long An2011.BB-V1" xfId="64"/>
    <cellStyle name="1_bieu 1" xfId="65"/>
    <cellStyle name="1_bieu 2" xfId="66"/>
    <cellStyle name="1_bieu 4" xfId="67"/>
    <cellStyle name="¹éºÐÀ²_±âÅ¸" xfId="68"/>
    <cellStyle name="2" xfId="69"/>
    <cellStyle name="20" xfId="70"/>
    <cellStyle name="20% - Accent1 2" xfId="71"/>
    <cellStyle name="20% - Accent2 2" xfId="72"/>
    <cellStyle name="20% - Accent3 2" xfId="73"/>
    <cellStyle name="20% - Accent4 2" xfId="74"/>
    <cellStyle name="20% - Accent5 2" xfId="75"/>
    <cellStyle name="20% - Accent6 2" xfId="76"/>
    <cellStyle name="3" xfId="77"/>
    <cellStyle name="4" xfId="78"/>
    <cellStyle name="40% - Accent1 2" xfId="79"/>
    <cellStyle name="40% - Accent2 2" xfId="80"/>
    <cellStyle name="40% - Accent3 2" xfId="81"/>
    <cellStyle name="40% - Accent4 2" xfId="82"/>
    <cellStyle name="40% - Accent5 2" xfId="83"/>
    <cellStyle name="40% - Accent6 2" xfId="84"/>
    <cellStyle name="6" xfId="85"/>
    <cellStyle name="60% - Accent1 2" xfId="86"/>
    <cellStyle name="60% - Accent2 2" xfId="87"/>
    <cellStyle name="60% - Accent3 2" xfId="88"/>
    <cellStyle name="60% - Accent4 2" xfId="89"/>
    <cellStyle name="60% - Accent5 2" xfId="90"/>
    <cellStyle name="60% - Accent6 2" xfId="91"/>
    <cellStyle name="Accent1 2" xfId="92"/>
    <cellStyle name="Accent2 2" xfId="93"/>
    <cellStyle name="Accent3 2" xfId="94"/>
    <cellStyle name="Accent4 2" xfId="95"/>
    <cellStyle name="Accent5 2" xfId="96"/>
    <cellStyle name="Accent6 2" xfId="97"/>
    <cellStyle name="ÅëÈ­ [0]_¿ì¹°Åë" xfId="98"/>
    <cellStyle name="AeE­ [0]_INQUIRY ¿?¾÷AßAø " xfId="99"/>
    <cellStyle name="ÅëÈ­ [0]_laroux" xfId="100"/>
    <cellStyle name="ÅëÈ­_¿ì¹°Åë" xfId="101"/>
    <cellStyle name="AeE­_INQUIRY ¿?¾÷AßAø " xfId="102"/>
    <cellStyle name="ÅëÈ­_laroux" xfId="103"/>
    <cellStyle name="args.style" xfId="104"/>
    <cellStyle name="ÄÞ¸¶ [0]_¿ì¹°Åë" xfId="105"/>
    <cellStyle name="AÞ¸¶ [0]_INQUIRY ¿?¾÷AßAø " xfId="106"/>
    <cellStyle name="ÄÞ¸¶ [0]_laroux" xfId="107"/>
    <cellStyle name="ÄÞ¸¶_¿ì¹°Åë" xfId="108"/>
    <cellStyle name="AÞ¸¶_INQUIRY ¿?¾÷AßAø " xfId="109"/>
    <cellStyle name="ÄÞ¸¶_laroux" xfId="110"/>
    <cellStyle name="AutoFormat Options" xfId="111"/>
    <cellStyle name="Bad 2" xfId="112"/>
    <cellStyle name="Body" xfId="113"/>
    <cellStyle name="C?AØ_¿?¾÷CoE² " xfId="114"/>
    <cellStyle name="Ç¥ÁØ_#2(M17)_1" xfId="115"/>
    <cellStyle name="C￥AØ_¿μ¾÷CoE² " xfId="116"/>
    <cellStyle name="Ç¥ÁØ_±³°¢¼ö·®" xfId="117"/>
    <cellStyle name="C￥AØ_Sheet1_¿μ¾÷CoE² " xfId="118"/>
    <cellStyle name="Calc Currency (0)" xfId="119"/>
    <cellStyle name="Calc Currency (2)" xfId="120"/>
    <cellStyle name="Calc Percent (0)" xfId="121"/>
    <cellStyle name="Calc Percent (1)" xfId="122"/>
    <cellStyle name="Calc Percent (2)" xfId="123"/>
    <cellStyle name="Calc Units (0)" xfId="124"/>
    <cellStyle name="Calc Units (1)" xfId="125"/>
    <cellStyle name="Calc Units (2)" xfId="126"/>
    <cellStyle name="Calculation 2" xfId="127"/>
    <cellStyle name="category" xfId="128"/>
    <cellStyle name="Check Cell 2" xfId="129"/>
    <cellStyle name="Chi phÝ kh¸c_Book1" xfId="130"/>
    <cellStyle name="Comma  - Style1" xfId="132"/>
    <cellStyle name="Comma  - Style2" xfId="133"/>
    <cellStyle name="Comma  - Style3" xfId="134"/>
    <cellStyle name="Comma  - Style4" xfId="135"/>
    <cellStyle name="Comma  - Style5" xfId="136"/>
    <cellStyle name="Comma  - Style6" xfId="137"/>
    <cellStyle name="Comma  - Style7" xfId="138"/>
    <cellStyle name="Comma  - Style8" xfId="139"/>
    <cellStyle name="Comma [0] 2" xfId="140"/>
    <cellStyle name="Comma [0] 3" xfId="141"/>
    <cellStyle name="Comma [0] 4" xfId="142"/>
    <cellStyle name="Comma [00]" xfId="143"/>
    <cellStyle name="Comma 10" xfId="144"/>
    <cellStyle name="Comma 10 10" xfId="145"/>
    <cellStyle name="Comma 11" xfId="146"/>
    <cellStyle name="Comma 12" xfId="147"/>
    <cellStyle name="Comma 13" xfId="148"/>
    <cellStyle name="Comma 14" xfId="149"/>
    <cellStyle name="Comma 15" xfId="150"/>
    <cellStyle name="Comma 16" xfId="151"/>
    <cellStyle name="Comma 17" xfId="152"/>
    <cellStyle name="Comma 18" xfId="153"/>
    <cellStyle name="Comma 19" xfId="154"/>
    <cellStyle name="Comma 2" xfId="155"/>
    <cellStyle name="Comma 2 2" xfId="156"/>
    <cellStyle name="Comma 2 2 2" xfId="157"/>
    <cellStyle name="Comma 2 28" xfId="158"/>
    <cellStyle name="Comma 2 3" xfId="159"/>
    <cellStyle name="Comma 2 4" xfId="160"/>
    <cellStyle name="Comma 2_bieu 1" xfId="161"/>
    <cellStyle name="Comma 20" xfId="162"/>
    <cellStyle name="Comma 21" xfId="163"/>
    <cellStyle name="Comma 22" xfId="164"/>
    <cellStyle name="Comma 23" xfId="165"/>
    <cellStyle name="Comma 24" xfId="166"/>
    <cellStyle name="Comma 25" xfId="167"/>
    <cellStyle name="Comma 26" xfId="168"/>
    <cellStyle name="Comma 27" xfId="169"/>
    <cellStyle name="Comma 28" xfId="170"/>
    <cellStyle name="Comma 29" xfId="171"/>
    <cellStyle name="Comma 3" xfId="172"/>
    <cellStyle name="Comma 3 2" xfId="173"/>
    <cellStyle name="Comma 30" xfId="174"/>
    <cellStyle name="Comma 31" xfId="175"/>
    <cellStyle name="Comma 32" xfId="176"/>
    <cellStyle name="Comma 33" xfId="177"/>
    <cellStyle name="Comma 34" xfId="178"/>
    <cellStyle name="Comma 35" xfId="179"/>
    <cellStyle name="Comma 36" xfId="180"/>
    <cellStyle name="Comma 37" xfId="181"/>
    <cellStyle name="Comma 38" xfId="182"/>
    <cellStyle name="Comma 39" xfId="183"/>
    <cellStyle name="Comma 4" xfId="184"/>
    <cellStyle name="Comma 4 2" xfId="185"/>
    <cellStyle name="Comma 4 20" xfId="186"/>
    <cellStyle name="Comma 40" xfId="187"/>
    <cellStyle name="Comma 41" xfId="188"/>
    <cellStyle name="Comma 42" xfId="189"/>
    <cellStyle name="Comma 43" xfId="190"/>
    <cellStyle name="Comma 44" xfId="191"/>
    <cellStyle name="Comma 45" xfId="192"/>
    <cellStyle name="Comma 46" xfId="193"/>
    <cellStyle name="Comma 47" xfId="194"/>
    <cellStyle name="Comma 48" xfId="195"/>
    <cellStyle name="Comma 49" xfId="196"/>
    <cellStyle name="Comma 5" xfId="197"/>
    <cellStyle name="Comma 50" xfId="198"/>
    <cellStyle name="Comma 51" xfId="131"/>
    <cellStyle name="Comma 52" xfId="709"/>
    <cellStyle name="Comma 6" xfId="199"/>
    <cellStyle name="Comma 6 2" xfId="200"/>
    <cellStyle name="Comma 7" xfId="201"/>
    <cellStyle name="Comma 7 2" xfId="202"/>
    <cellStyle name="Comma 8" xfId="203"/>
    <cellStyle name="Comma 8 2" xfId="204"/>
    <cellStyle name="Comma 9" xfId="205"/>
    <cellStyle name="Comma 9 2" xfId="206"/>
    <cellStyle name="comma zerodec" xfId="207"/>
    <cellStyle name="comma zerodec 2" xfId="208"/>
    <cellStyle name="comma zerodec_Bieu mau - Các đơn vị 1" xfId="209"/>
    <cellStyle name="Comma0" xfId="210"/>
    <cellStyle name="Comma0 2" xfId="211"/>
    <cellStyle name="Comma0 3" xfId="212"/>
    <cellStyle name="Copied" xfId="213"/>
    <cellStyle name="Currency [00]" xfId="214"/>
    <cellStyle name="Currency0" xfId="215"/>
    <cellStyle name="Currency0 2" xfId="216"/>
    <cellStyle name="Currency0 3" xfId="217"/>
    <cellStyle name="Currency1" xfId="218"/>
    <cellStyle name="Currency1 2" xfId="219"/>
    <cellStyle name="Currency1 2 2" xfId="220"/>
    <cellStyle name="Currency1 3" xfId="221"/>
    <cellStyle name="Currency1 3 2" xfId="222"/>
    <cellStyle name="Currency1 4" xfId="223"/>
    <cellStyle name="Date" xfId="224"/>
    <cellStyle name="Date 2" xfId="225"/>
    <cellStyle name="Date 3" xfId="226"/>
    <cellStyle name="Date Short" xfId="227"/>
    <cellStyle name="Dezimal [0]_NEGS" xfId="228"/>
    <cellStyle name="Dezimal_NEGS" xfId="229"/>
    <cellStyle name="Dollar (zero dec)" xfId="230"/>
    <cellStyle name="Dollar (zero dec) 2" xfId="231"/>
    <cellStyle name="Dollar (zero dec) 2 2" xfId="232"/>
    <cellStyle name="Dollar (zero dec) 3" xfId="233"/>
    <cellStyle name="Dollar (zero dec) 3 2" xfId="234"/>
    <cellStyle name="Dollar (zero dec) 4" xfId="235"/>
    <cellStyle name="Dziesi?tny [0]_Invoices2001Slovakia" xfId="236"/>
    <cellStyle name="Dziesi?tny_Invoices2001Slovakia" xfId="237"/>
    <cellStyle name="Dziesietny [0]_Invoices2001Slovakia" xfId="238"/>
    <cellStyle name="Dziesiętny [0]_Invoices2001Slovakia" xfId="239"/>
    <cellStyle name="Dziesietny [0]_Invoices2001Slovakia_Book1" xfId="240"/>
    <cellStyle name="Dziesiętny [0]_Invoices2001Slovakia_Book1" xfId="241"/>
    <cellStyle name="Dziesietny [0]_Invoices2001Slovakia_Book1_Tong hop Cac tuyen(9-1-06)" xfId="242"/>
    <cellStyle name="Dziesiętny [0]_Invoices2001Slovakia_Book1_Tong hop Cac tuyen(9-1-06)" xfId="243"/>
    <cellStyle name="Dziesietny [0]_Invoices2001Slovakia_KL K.C mat duong" xfId="244"/>
    <cellStyle name="Dziesiętny [0]_Invoices2001Slovakia_Nhalamviec VTC(25-1-05)" xfId="245"/>
    <cellStyle name="Dziesietny [0]_Invoices2001Slovakia_TDT KHANH HOA" xfId="246"/>
    <cellStyle name="Dziesiętny [0]_Invoices2001Slovakia_TDT KHANH HOA" xfId="247"/>
    <cellStyle name="Dziesietny [0]_Invoices2001Slovakia_TDT KHANH HOA_Tong hop Cac tuyen(9-1-06)" xfId="248"/>
    <cellStyle name="Dziesiętny [0]_Invoices2001Slovakia_TDT KHANH HOA_Tong hop Cac tuyen(9-1-06)" xfId="249"/>
    <cellStyle name="Dziesietny [0]_Invoices2001Slovakia_TDT quangngai" xfId="250"/>
    <cellStyle name="Dziesiętny [0]_Invoices2001Slovakia_TDT quangngai" xfId="251"/>
    <cellStyle name="Dziesietny [0]_Invoices2001Slovakia_Tong hop Cac tuyen(9-1-06)" xfId="252"/>
    <cellStyle name="Dziesietny_Invoices2001Slovakia" xfId="253"/>
    <cellStyle name="Dziesiętny_Invoices2001Slovakia" xfId="254"/>
    <cellStyle name="Dziesietny_Invoices2001Slovakia_Book1" xfId="255"/>
    <cellStyle name="Dziesiętny_Invoices2001Slovakia_Book1" xfId="256"/>
    <cellStyle name="Dziesietny_Invoices2001Slovakia_Book1_Tong hop Cac tuyen(9-1-06)" xfId="257"/>
    <cellStyle name="Dziesiętny_Invoices2001Slovakia_Book1_Tong hop Cac tuyen(9-1-06)" xfId="258"/>
    <cellStyle name="Dziesietny_Invoices2001Slovakia_KL K.C mat duong" xfId="259"/>
    <cellStyle name="Dziesiętny_Invoices2001Slovakia_Nhalamviec VTC(25-1-05)" xfId="260"/>
    <cellStyle name="Dziesietny_Invoices2001Slovakia_TDT KHANH HOA" xfId="261"/>
    <cellStyle name="Dziesiętny_Invoices2001Slovakia_TDT KHANH HOA" xfId="262"/>
    <cellStyle name="Dziesietny_Invoices2001Slovakia_TDT KHANH HOA_Tong hop Cac tuyen(9-1-06)" xfId="263"/>
    <cellStyle name="Dziesiętny_Invoices2001Slovakia_TDT KHANH HOA_Tong hop Cac tuyen(9-1-06)" xfId="264"/>
    <cellStyle name="Dziesietny_Invoices2001Slovakia_TDT quangngai" xfId="265"/>
    <cellStyle name="Dziesiętny_Invoices2001Slovakia_TDT quangngai" xfId="266"/>
    <cellStyle name="Dziesietny_Invoices2001Slovakia_Tong hop Cac tuyen(9-1-06)" xfId="267"/>
    <cellStyle name="Enter Currency (0)" xfId="268"/>
    <cellStyle name="Enter Currency (2)" xfId="269"/>
    <cellStyle name="Enter Units (0)" xfId="270"/>
    <cellStyle name="Enter Units (1)" xfId="271"/>
    <cellStyle name="Enter Units (2)" xfId="272"/>
    <cellStyle name="Entered" xfId="273"/>
    <cellStyle name="Euro" xfId="274"/>
    <cellStyle name="Explanatory Text 2" xfId="275"/>
    <cellStyle name="Fixed" xfId="276"/>
    <cellStyle name="Fixed 2" xfId="277"/>
    <cellStyle name="Fixed 3" xfId="278"/>
    <cellStyle name="Good 2" xfId="279"/>
    <cellStyle name="Grey" xfId="280"/>
    <cellStyle name="Grey 2" xfId="281"/>
    <cellStyle name="Grey 2 2" xfId="282"/>
    <cellStyle name="Grey 3" xfId="283"/>
    <cellStyle name="Grey_Bieu mau - Các đơn vị 1" xfId="284"/>
    <cellStyle name="hai" xfId="285"/>
    <cellStyle name="Head 1" xfId="286"/>
    <cellStyle name="HEADER" xfId="287"/>
    <cellStyle name="Header1" xfId="288"/>
    <cellStyle name="Header2" xfId="289"/>
    <cellStyle name="Heading 1 2" xfId="290"/>
    <cellStyle name="Heading 2 2" xfId="291"/>
    <cellStyle name="Heading 3 2" xfId="292"/>
    <cellStyle name="Heading 4 2" xfId="293"/>
    <cellStyle name="HEADING1" xfId="294"/>
    <cellStyle name="Heading2" xfId="295"/>
    <cellStyle name="HEADING2 2" xfId="296"/>
    <cellStyle name="HEADING2_Bieu mau - Các đơn vị 1" xfId="297"/>
    <cellStyle name="Heading3" xfId="298"/>
    <cellStyle name="HEADINGS" xfId="299"/>
    <cellStyle name="HEADINGSTOP" xfId="300"/>
    <cellStyle name="headoption" xfId="301"/>
    <cellStyle name="Hoa-Scholl" xfId="302"/>
    <cellStyle name="i·0" xfId="303"/>
    <cellStyle name="Input [yellow]" xfId="304"/>
    <cellStyle name="Input [yellow] 2" xfId="305"/>
    <cellStyle name="Input [yellow] 2 2" xfId="306"/>
    <cellStyle name="Input [yellow] 3" xfId="307"/>
    <cellStyle name="Input [yellow]_Bieu mau - Các đơn vị 1" xfId="308"/>
    <cellStyle name="Input 10" xfId="309"/>
    <cellStyle name="Input 11" xfId="310"/>
    <cellStyle name="Input 12" xfId="311"/>
    <cellStyle name="Input 13" xfId="312"/>
    <cellStyle name="Input 14" xfId="313"/>
    <cellStyle name="Input 15" xfId="314"/>
    <cellStyle name="Input 16" xfId="315"/>
    <cellStyle name="Input 17" xfId="316"/>
    <cellStyle name="Input 18" xfId="317"/>
    <cellStyle name="Input 19" xfId="318"/>
    <cellStyle name="Input 2" xfId="319"/>
    <cellStyle name="Input 20" xfId="320"/>
    <cellStyle name="Input 21" xfId="321"/>
    <cellStyle name="Input 22" xfId="322"/>
    <cellStyle name="Input 23" xfId="323"/>
    <cellStyle name="Input 24" xfId="324"/>
    <cellStyle name="Input 25" xfId="325"/>
    <cellStyle name="Input 26" xfId="326"/>
    <cellStyle name="Input 27" xfId="327"/>
    <cellStyle name="Input 28" xfId="328"/>
    <cellStyle name="Input 29" xfId="329"/>
    <cellStyle name="Input 3" xfId="330"/>
    <cellStyle name="Input 30" xfId="331"/>
    <cellStyle name="Input 31" xfId="332"/>
    <cellStyle name="Input 32" xfId="333"/>
    <cellStyle name="Input 33" xfId="334"/>
    <cellStyle name="Input 34" xfId="335"/>
    <cellStyle name="Input 35" xfId="336"/>
    <cellStyle name="Input 36" xfId="337"/>
    <cellStyle name="Input 37" xfId="338"/>
    <cellStyle name="Input 38" xfId="339"/>
    <cellStyle name="Input 39" xfId="340"/>
    <cellStyle name="Input 4" xfId="341"/>
    <cellStyle name="Input 40" xfId="342"/>
    <cellStyle name="Input 41" xfId="343"/>
    <cellStyle name="Input 42" xfId="344"/>
    <cellStyle name="Input 5" xfId="345"/>
    <cellStyle name="Input 6" xfId="346"/>
    <cellStyle name="Input 7" xfId="347"/>
    <cellStyle name="Input 8" xfId="348"/>
    <cellStyle name="Input 9" xfId="349"/>
    <cellStyle name="khanh" xfId="350"/>
    <cellStyle name="Ledger 17 x 11 in" xfId="351"/>
    <cellStyle name="Ledger 17 x 11 in 2" xfId="352"/>
    <cellStyle name="Ledger 17 x 11 in 3" xfId="353"/>
    <cellStyle name="Ledger 17 x 11 in_bieu 1" xfId="354"/>
    <cellStyle name="Link Currency (0)" xfId="355"/>
    <cellStyle name="Link Currency (2)" xfId="356"/>
    <cellStyle name="Link Units (0)" xfId="357"/>
    <cellStyle name="Link Units (1)" xfId="358"/>
    <cellStyle name="Link Units (2)" xfId="359"/>
    <cellStyle name="Linked Cell 2" xfId="360"/>
    <cellStyle name="Migliaia (0)_CALPREZZ" xfId="361"/>
    <cellStyle name="Migliaia_ PESO ELETTR." xfId="362"/>
    <cellStyle name="Millares [0]_Well Timing" xfId="363"/>
    <cellStyle name="Millares_Well Timing" xfId="364"/>
    <cellStyle name="Milliers [0]_      " xfId="365"/>
    <cellStyle name="Milliers_      " xfId="366"/>
    <cellStyle name="Model" xfId="367"/>
    <cellStyle name="moi" xfId="368"/>
    <cellStyle name="Moneda [0]_Well Timing" xfId="369"/>
    <cellStyle name="Moneda_Well Timing" xfId="370"/>
    <cellStyle name="Monétaire [0]_      " xfId="371"/>
    <cellStyle name="Monétaire_      " xfId="372"/>
    <cellStyle name="n" xfId="373"/>
    <cellStyle name="Neutral 2" xfId="374"/>
    <cellStyle name="New Times Roman" xfId="375"/>
    <cellStyle name="New Times Roman 2" xfId="376"/>
    <cellStyle name="New Times Roman_Bieu mau - Các đơn vị 1" xfId="377"/>
    <cellStyle name="no dec" xfId="378"/>
    <cellStyle name="no dec 2" xfId="379"/>
    <cellStyle name="no dec 3" xfId="380"/>
    <cellStyle name="Normal" xfId="0" builtinId="0"/>
    <cellStyle name="Normal - Style1" xfId="381"/>
    <cellStyle name="Normal 10" xfId="382"/>
    <cellStyle name="Normal 10 2" xfId="383"/>
    <cellStyle name="Normal 10 3" xfId="384"/>
    <cellStyle name="Normal 11" xfId="385"/>
    <cellStyle name="Normal 11 2" xfId="386"/>
    <cellStyle name="Normal 11 3" xfId="387"/>
    <cellStyle name="Normal 12" xfId="388"/>
    <cellStyle name="Normal 12 2" xfId="389"/>
    <cellStyle name="Normal 13" xfId="1"/>
    <cellStyle name="Normal 13 2" xfId="3"/>
    <cellStyle name="Normal 13 3" xfId="391"/>
    <cellStyle name="Normal 14" xfId="392"/>
    <cellStyle name="Normal 14 2" xfId="393"/>
    <cellStyle name="Normal 14 3" xfId="394"/>
    <cellStyle name="Normal 15" xfId="395"/>
    <cellStyle name="Normal 15 2" xfId="396"/>
    <cellStyle name="Normal 16" xfId="397"/>
    <cellStyle name="Normal 16 2" xfId="398"/>
    <cellStyle name="Normal 17" xfId="399"/>
    <cellStyle name="Normal 17 2" xfId="400"/>
    <cellStyle name="Normal 18" xfId="401"/>
    <cellStyle name="Normal 18 2" xfId="402"/>
    <cellStyle name="Normal 19" xfId="403"/>
    <cellStyle name="Normal 19 2" xfId="404"/>
    <cellStyle name="Normal 2" xfId="405"/>
    <cellStyle name="Normal 2 2" xfId="406"/>
    <cellStyle name="Normal 2 3" xfId="407"/>
    <cellStyle name="Normal 2 3 2" xfId="408"/>
    <cellStyle name="Normal 2 4" xfId="409"/>
    <cellStyle name="Normal 2_160507 Bieu mau NSDP ND sua ND73" xfId="410"/>
    <cellStyle name="Normal 20" xfId="411"/>
    <cellStyle name="Normal 20 2" xfId="412"/>
    <cellStyle name="Normal 21" xfId="413"/>
    <cellStyle name="Normal 21 2" xfId="414"/>
    <cellStyle name="Normal 22" xfId="415"/>
    <cellStyle name="Normal 23" xfId="416"/>
    <cellStyle name="Normal 23 2" xfId="417"/>
    <cellStyle name="Normal 23 3" xfId="418"/>
    <cellStyle name="Normal 24" xfId="419"/>
    <cellStyle name="Normal 24 2" xfId="420"/>
    <cellStyle name="Normal 25" xfId="421"/>
    <cellStyle name="Normal 25 2" xfId="422"/>
    <cellStyle name="Normal 26" xfId="423"/>
    <cellStyle name="Normal 26 2" xfId="424"/>
    <cellStyle name="Normal 27" xfId="425"/>
    <cellStyle name="Normal 28" xfId="426"/>
    <cellStyle name="Normal 29" xfId="427"/>
    <cellStyle name="Normal 3" xfId="428"/>
    <cellStyle name="Normal 3 2" xfId="429"/>
    <cellStyle name="Normal 3 3" xfId="430"/>
    <cellStyle name="Normal 30" xfId="431"/>
    <cellStyle name="Normal 31" xfId="432"/>
    <cellStyle name="Normal 32" xfId="433"/>
    <cellStyle name="Normal 32 2" xfId="434"/>
    <cellStyle name="Normal 33" xfId="435"/>
    <cellStyle name="Normal 34" xfId="436"/>
    <cellStyle name="Normal 35" xfId="437"/>
    <cellStyle name="Normal 36" xfId="438"/>
    <cellStyle name="Normal 36 2" xfId="439"/>
    <cellStyle name="Normal 37" xfId="440"/>
    <cellStyle name="Normal 37 2" xfId="441"/>
    <cellStyle name="Normal 38" xfId="442"/>
    <cellStyle name="Normal 39" xfId="443"/>
    <cellStyle name="Normal 39 2" xfId="444"/>
    <cellStyle name="Normal 4" xfId="445"/>
    <cellStyle name="Normal 4 2" xfId="446"/>
    <cellStyle name="Normal 4 3" xfId="447"/>
    <cellStyle name="Normal 4_160513 Bieu mau NSDP ND sua ND73" xfId="448"/>
    <cellStyle name="Normal 40" xfId="449"/>
    <cellStyle name="Normal 41" xfId="450"/>
    <cellStyle name="Normal 42" xfId="451"/>
    <cellStyle name="Normal 43" xfId="452"/>
    <cellStyle name="Normal 43 2" xfId="453"/>
    <cellStyle name="Normal 44" xfId="454"/>
    <cellStyle name="Normal 45" xfId="455"/>
    <cellStyle name="Normal 46" xfId="456"/>
    <cellStyle name="Normal 47" xfId="457"/>
    <cellStyle name="Normal 48" xfId="458"/>
    <cellStyle name="Normal 48 2" xfId="459"/>
    <cellStyle name="Normal 49" xfId="460"/>
    <cellStyle name="Normal 5" xfId="461"/>
    <cellStyle name="Normal 5 2" xfId="462"/>
    <cellStyle name="Normal 50" xfId="463"/>
    <cellStyle name="Normal 51" xfId="464"/>
    <cellStyle name="Normal 52" xfId="465"/>
    <cellStyle name="Normal 53" xfId="466"/>
    <cellStyle name="Normal 54" xfId="467"/>
    <cellStyle name="Normal 55" xfId="468"/>
    <cellStyle name="Normal 56" xfId="469"/>
    <cellStyle name="Normal 57" xfId="470"/>
    <cellStyle name="Normal 58" xfId="471"/>
    <cellStyle name="Normal 59" xfId="472"/>
    <cellStyle name="Normal 6" xfId="4"/>
    <cellStyle name="Normal 6 2" xfId="473"/>
    <cellStyle name="Normal 6 3" xfId="474"/>
    <cellStyle name="Normal 60" xfId="475"/>
    <cellStyle name="Normal 61" xfId="476"/>
    <cellStyle name="Normal 62" xfId="477"/>
    <cellStyle name="Normal 63" xfId="478"/>
    <cellStyle name="Normal 64" xfId="479"/>
    <cellStyle name="Normal 65" xfId="480"/>
    <cellStyle name="Normal 66" xfId="481"/>
    <cellStyle name="Normal 67" xfId="482"/>
    <cellStyle name="Normal 68" xfId="483"/>
    <cellStyle name="Normal 69" xfId="484"/>
    <cellStyle name="Normal 7" xfId="485"/>
    <cellStyle name="Normal 7 2" xfId="486"/>
    <cellStyle name="Normal 7 3" xfId="487"/>
    <cellStyle name="Normal 70" xfId="488"/>
    <cellStyle name="Normal 71" xfId="489"/>
    <cellStyle name="Normal 72" xfId="490"/>
    <cellStyle name="Normal 73" xfId="491"/>
    <cellStyle name="Normal 74" xfId="492"/>
    <cellStyle name="Normal 75" xfId="493"/>
    <cellStyle name="Normal 76" xfId="494"/>
    <cellStyle name="Normal 77" xfId="495"/>
    <cellStyle name="Normal 78" xfId="496"/>
    <cellStyle name="Normal 79" xfId="497"/>
    <cellStyle name="Normal 8" xfId="498"/>
    <cellStyle name="Normal 8 2" xfId="499"/>
    <cellStyle name="Normal 80" xfId="500"/>
    <cellStyle name="Normal 81" xfId="501"/>
    <cellStyle name="Normal 82" xfId="502"/>
    <cellStyle name="Normal 83" xfId="503"/>
    <cellStyle name="Normal 84" xfId="504"/>
    <cellStyle name="Normal 85" xfId="505"/>
    <cellStyle name="Normal 86" xfId="506"/>
    <cellStyle name="Normal 87" xfId="507"/>
    <cellStyle name="Normal 88" xfId="5"/>
    <cellStyle name="Normal 89" xfId="390"/>
    <cellStyle name="Normal 9" xfId="508"/>
    <cellStyle name="Normal 9 2" xfId="509"/>
    <cellStyle name="Normal 9 3" xfId="510"/>
    <cellStyle name="Normal 9_BieuHD2016-2020Tquang2(OK)" xfId="511"/>
    <cellStyle name="Normal_Sheet1 2" xfId="2"/>
    <cellStyle name="Normal1" xfId="512"/>
    <cellStyle name="Normale_ PESO ELETTR." xfId="513"/>
    <cellStyle name="Normalny_Cennik obowiazuje od 06-08-2001 r (1)" xfId="514"/>
    <cellStyle name="Note 2" xfId="515"/>
    <cellStyle name="Œ…‹æØ‚è [0.00]_laroux" xfId="516"/>
    <cellStyle name="Œ…‹æØ‚è_laroux" xfId="517"/>
    <cellStyle name="oft Excel]_x000d__x000a_Comment=open=/f ‚ðw’è‚·‚é‚ÆAƒ†[ƒU[’è‹`ŠÖ”‚ðŠÖ”“\‚è•t‚¯‚Ìˆê——‚É“o˜^‚·‚é‚±‚Æ‚ª‚Å‚«‚Ü‚·B_x000d__x000a_Maximized" xfId="518"/>
    <cellStyle name="oft Excel]_x000d__x000a_Comment=open=/f ‚ðŽw’è‚·‚é‚ÆAƒ†[ƒU[’è‹`ŠÖ”‚ðŠÖ”“\‚è•t‚¯‚Ìˆê——‚É“o˜^‚·‚é‚±‚Æ‚ª‚Å‚«‚Ü‚·B_x000d__x000a_Maximized" xfId="519"/>
    <cellStyle name="oft Excel]_x000d__x000a_Comment=The open=/f lines load custom functions into the Paste Function list._x000d__x000a_Maximized=2_x000d__x000a_Basics=1_x000d__x000a_A" xfId="520"/>
    <cellStyle name="oft Excel]_x000d__x000a_Comment=The open=/f lines load custom functions into the Paste Function list._x000d__x000a_Maximized=3_x000d__x000a_Basics=1_x000d__x000a_A" xfId="521"/>
    <cellStyle name="omma [0]_Mktg Prog" xfId="522"/>
    <cellStyle name="ormal_Sheet1_1" xfId="523"/>
    <cellStyle name="Output 2" xfId="524"/>
    <cellStyle name="per.style" xfId="525"/>
    <cellStyle name="Percent [0]" xfId="526"/>
    <cellStyle name="Percent [00]" xfId="527"/>
    <cellStyle name="Percent [2]" xfId="528"/>
    <cellStyle name="Percent [2] 2" xfId="529"/>
    <cellStyle name="Percent [2] 3" xfId="530"/>
    <cellStyle name="Percent 10" xfId="531"/>
    <cellStyle name="Percent 11" xfId="532"/>
    <cellStyle name="Percent 12" xfId="533"/>
    <cellStyle name="Percent 13" xfId="534"/>
    <cellStyle name="Percent 14" xfId="535"/>
    <cellStyle name="Percent 15" xfId="536"/>
    <cellStyle name="Percent 16" xfId="537"/>
    <cellStyle name="Percent 17" xfId="538"/>
    <cellStyle name="Percent 18" xfId="539"/>
    <cellStyle name="Percent 19" xfId="540"/>
    <cellStyle name="Percent 2" xfId="541"/>
    <cellStyle name="Percent 2 2" xfId="542"/>
    <cellStyle name="Percent 20" xfId="543"/>
    <cellStyle name="Percent 21" xfId="544"/>
    <cellStyle name="Percent 22" xfId="545"/>
    <cellStyle name="Percent 23" xfId="546"/>
    <cellStyle name="Percent 24" xfId="547"/>
    <cellStyle name="Percent 25" xfId="548"/>
    <cellStyle name="Percent 26" xfId="549"/>
    <cellStyle name="Percent 27" xfId="550"/>
    <cellStyle name="Percent 28" xfId="551"/>
    <cellStyle name="Percent 29" xfId="552"/>
    <cellStyle name="Percent 3" xfId="553"/>
    <cellStyle name="Percent 3 2" xfId="554"/>
    <cellStyle name="Percent 30" xfId="555"/>
    <cellStyle name="Percent 31" xfId="556"/>
    <cellStyle name="Percent 32" xfId="557"/>
    <cellStyle name="Percent 33" xfId="558"/>
    <cellStyle name="Percent 34" xfId="559"/>
    <cellStyle name="Percent 35" xfId="560"/>
    <cellStyle name="Percent 36" xfId="561"/>
    <cellStyle name="Percent 37" xfId="562"/>
    <cellStyle name="Percent 38" xfId="563"/>
    <cellStyle name="Percent 39" xfId="564"/>
    <cellStyle name="Percent 4" xfId="565"/>
    <cellStyle name="Percent 4 2" xfId="566"/>
    <cellStyle name="Percent 40" xfId="567"/>
    <cellStyle name="Percent 41" xfId="568"/>
    <cellStyle name="Percent 42" xfId="569"/>
    <cellStyle name="Percent 43" xfId="570"/>
    <cellStyle name="Percent 44" xfId="571"/>
    <cellStyle name="Percent 45" xfId="572"/>
    <cellStyle name="Percent 46" xfId="573"/>
    <cellStyle name="Percent 47" xfId="574"/>
    <cellStyle name="Percent 48" xfId="575"/>
    <cellStyle name="Percent 5" xfId="576"/>
    <cellStyle name="Percent 5 2" xfId="577"/>
    <cellStyle name="Percent 6" xfId="578"/>
    <cellStyle name="Percent 6 2" xfId="579"/>
    <cellStyle name="Percent 7" xfId="580"/>
    <cellStyle name="Percent 7 2" xfId="581"/>
    <cellStyle name="Percent 8" xfId="582"/>
    <cellStyle name="Percent 8 2" xfId="583"/>
    <cellStyle name="Percent 9" xfId="584"/>
    <cellStyle name="PERCENTAGE" xfId="585"/>
    <cellStyle name="PeriodB" xfId="586"/>
    <cellStyle name="PeriodE" xfId="587"/>
    <cellStyle name="PrePop Currency (0)" xfId="588"/>
    <cellStyle name="PrePop Currency (2)" xfId="589"/>
    <cellStyle name="PrePop Units (0)" xfId="590"/>
    <cellStyle name="PrePop Units (1)" xfId="591"/>
    <cellStyle name="PrePop Units (2)" xfId="592"/>
    <cellStyle name="pricing" xfId="593"/>
    <cellStyle name="PSChar" xfId="594"/>
    <cellStyle name="PSHeading" xfId="595"/>
    <cellStyle name="regstoresfromspecstores" xfId="596"/>
    <cellStyle name="RevList" xfId="597"/>
    <cellStyle name="S—_x0008_" xfId="598"/>
    <cellStyle name="s]_x000d__x000a_spooler=yes_x000d__x000a_load=_x000d__x000a_Beep=yes_x000d__x000a_NullPort=None_x000d__x000a_BorderWidth=3_x000d__x000a_CursorBlinkRate=1200_x000d__x000a_DoubleClickSpeed=452_x000d__x000a_Programs=co" xfId="599"/>
    <cellStyle name="SAPBEXaggData" xfId="600"/>
    <cellStyle name="SAPBEXaggDataEmph" xfId="601"/>
    <cellStyle name="SAPBEXaggItem" xfId="602"/>
    <cellStyle name="SAPBEXchaText" xfId="603"/>
    <cellStyle name="SAPBEXexcBad7" xfId="604"/>
    <cellStyle name="SAPBEXexcBad8" xfId="605"/>
    <cellStyle name="SAPBEXexcBad9" xfId="606"/>
    <cellStyle name="SAPBEXexcCritical4" xfId="607"/>
    <cellStyle name="SAPBEXexcCritical5" xfId="608"/>
    <cellStyle name="SAPBEXexcCritical6" xfId="609"/>
    <cellStyle name="SAPBEXexcGood1" xfId="610"/>
    <cellStyle name="SAPBEXexcGood2" xfId="611"/>
    <cellStyle name="SAPBEXexcGood3" xfId="612"/>
    <cellStyle name="SAPBEXfilterDrill" xfId="613"/>
    <cellStyle name="SAPBEXfilterItem" xfId="614"/>
    <cellStyle name="SAPBEXfilterText" xfId="615"/>
    <cellStyle name="SAPBEXformats" xfId="616"/>
    <cellStyle name="SAPBEXheaderItem" xfId="617"/>
    <cellStyle name="SAPBEXheaderText" xfId="618"/>
    <cellStyle name="SAPBEXresData" xfId="619"/>
    <cellStyle name="SAPBEXresDataEmph" xfId="620"/>
    <cellStyle name="SAPBEXresItem" xfId="621"/>
    <cellStyle name="SAPBEXstdData" xfId="622"/>
    <cellStyle name="SAPBEXstdDataEmph" xfId="623"/>
    <cellStyle name="SAPBEXstdItem" xfId="624"/>
    <cellStyle name="SAPBEXtitle" xfId="625"/>
    <cellStyle name="SAPBEXundefined" xfId="626"/>
    <cellStyle name="SHADEDSTORES" xfId="627"/>
    <cellStyle name="specstores" xfId="628"/>
    <cellStyle name="Standard" xfId="629"/>
    <cellStyle name="style" xfId="630"/>
    <cellStyle name="Style 1" xfId="631"/>
    <cellStyle name="Style 1 2" xfId="632"/>
    <cellStyle name="Style 2" xfId="633"/>
    <cellStyle name="Style 3" xfId="634"/>
    <cellStyle name="Style 4" xfId="635"/>
    <cellStyle name="Style 5" xfId="636"/>
    <cellStyle name="Style 6" xfId="637"/>
    <cellStyle name="subhead" xfId="638"/>
    <cellStyle name="Subtotal" xfId="639"/>
    <cellStyle name="T" xfId="640"/>
    <cellStyle name="T_50-BB Vung tau 2011" xfId="641"/>
    <cellStyle name="T_50-BB Vung tau 2011_27-8Tong hop PA uoc 2012-DT 2013 -PA 420.000 ty-490.000 ty chuyen doi" xfId="642"/>
    <cellStyle name="T_bieu 1" xfId="643"/>
    <cellStyle name="T_bieu 2" xfId="644"/>
    <cellStyle name="T_bieu 4" xfId="645"/>
    <cellStyle name="Text Indent A" xfId="646"/>
    <cellStyle name="Text Indent B" xfId="647"/>
    <cellStyle name="Text Indent C" xfId="648"/>
    <cellStyle name="th" xfId="649"/>
    <cellStyle name="þ_x001d_ð¤_x000c_¯þ_x0014__x000a_¨þU_x0001_À_x0004_ _x0015__x000f__x0001__x0001_" xfId="650"/>
    <cellStyle name="þ_x001d_ð·_x000c_æþ'_x000d_ßþU_x0001_Ø_x0005_ü_x0014__x0007__x0001__x0001_" xfId="651"/>
    <cellStyle name="þ_x001d_ðÇ%Uý—&amp;Hý9_x0008_Ÿ s_x000a__x0007__x0001__x0001_" xfId="652"/>
    <cellStyle name="þ_x001d_ðK_x000c_Fý_x001b__x000d_9ýU_x0001_Ð_x0008_¦)_x0007__x0001__x0001_" xfId="653"/>
    <cellStyle name="Thuyet minh" xfId="654"/>
    <cellStyle name="Title 2" xfId="655"/>
    <cellStyle name="TitleBig" xfId="656"/>
    <cellStyle name="TitleCol" xfId="657"/>
    <cellStyle name="TitleSml" xfId="658"/>
    <cellStyle name="TitleTme" xfId="659"/>
    <cellStyle name="Total 2" xfId="660"/>
    <cellStyle name="Total 3" xfId="661"/>
    <cellStyle name="Total 4" xfId="662"/>
    <cellStyle name="TotalGra" xfId="663"/>
    <cellStyle name="TotalSub" xfId="664"/>
    <cellStyle name="Valuta (0)_CALPREZZ" xfId="665"/>
    <cellStyle name="Valuta_ PESO ELETTR." xfId="666"/>
    <cellStyle name="viet" xfId="667"/>
    <cellStyle name="viet2" xfId="668"/>
    <cellStyle name="Vn Time 13" xfId="669"/>
    <cellStyle name="Vn Time 14" xfId="670"/>
    <cellStyle name="vnbo" xfId="671"/>
    <cellStyle name="vnhead1" xfId="672"/>
    <cellStyle name="vnhead2" xfId="673"/>
    <cellStyle name="vnhead3" xfId="674"/>
    <cellStyle name="vnhead4" xfId="675"/>
    <cellStyle name="vntxt1" xfId="676"/>
    <cellStyle name="vntxt2" xfId="677"/>
    <cellStyle name="Währung [0]_UXO VII" xfId="678"/>
    <cellStyle name="Währung_UXO VII" xfId="679"/>
    <cellStyle name="Walutowy [0]_Invoices2001Slovakia" xfId="680"/>
    <cellStyle name="Walutowy_Invoices2001Slovakia" xfId="681"/>
    <cellStyle name="Warning Text 2" xfId="682"/>
    <cellStyle name="Warning Text 3" xfId="683"/>
    <cellStyle name="xuan" xfId="684"/>
    <cellStyle name=" [0.00]_ Att. 1- Cover" xfId="685"/>
    <cellStyle name="_ Att. 1- Cover" xfId="686"/>
    <cellStyle name="?_ Att. 1- Cover" xfId="687"/>
    <cellStyle name="똿뗦먛귟 [0.00]_PRODUCT DETAIL Q1" xfId="688"/>
    <cellStyle name="똿뗦먛귟_PRODUCT DETAIL Q1" xfId="689"/>
    <cellStyle name="믅됞 [0.00]_PRODUCT DETAIL Q1" xfId="690"/>
    <cellStyle name="믅됞_PRODUCT DETAIL Q1" xfId="691"/>
    <cellStyle name="백분율_95" xfId="692"/>
    <cellStyle name="뷭?_BOOKSHIP" xfId="693"/>
    <cellStyle name="안건회계법인" xfId="694"/>
    <cellStyle name="콤마 [0]_ 비목별 월별기술 " xfId="695"/>
    <cellStyle name="콤마_ 비목별 월별기술 " xfId="696"/>
    <cellStyle name="통화 [0]_1202" xfId="697"/>
    <cellStyle name="통화_1202" xfId="698"/>
    <cellStyle name="표준_(정보부문)월별인원계획" xfId="699"/>
    <cellStyle name="一般_00Q3902REV.1" xfId="700"/>
    <cellStyle name="千分位[0]_00Q3902REV.1" xfId="701"/>
    <cellStyle name="千分位_00Q3902REV.1" xfId="702"/>
    <cellStyle name="桁区切り_NADUONG BQ (Draft)" xfId="703"/>
    <cellStyle name="標準_BOQ-08" xfId="704"/>
    <cellStyle name="貨幣 [0]_00Q3902REV.1" xfId="705"/>
    <cellStyle name="貨幣[0]_BRE" xfId="706"/>
    <cellStyle name="貨幣_00Q3902REV.1" xfId="707"/>
    <cellStyle name="通貨_MITSUI1_BQ" xfId="7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29"/>
  <sheetViews>
    <sheetView workbookViewId="0">
      <pane xSplit="3" ySplit="6" topLeftCell="P16" activePane="bottomRight" state="frozen"/>
      <selection pane="topRight" activeCell="D1" sqref="D1"/>
      <selection pane="bottomLeft" activeCell="A7" sqref="A7"/>
      <selection pane="bottomRight" activeCell="Y24" sqref="Y24"/>
    </sheetView>
  </sheetViews>
  <sheetFormatPr defaultRowHeight="15"/>
  <cols>
    <col min="1" max="1" width="5.140625" customWidth="1"/>
    <col min="2" max="2" width="16.140625" customWidth="1"/>
    <col min="3" max="3" width="7.85546875" customWidth="1"/>
    <col min="4" max="20" width="10.85546875" customWidth="1"/>
  </cols>
  <sheetData>
    <row r="2" spans="1:21">
      <c r="A2" s="154" t="s">
        <v>799</v>
      </c>
      <c r="B2" s="154"/>
      <c r="C2" s="154"/>
      <c r="D2" s="154"/>
      <c r="E2" s="154"/>
      <c r="F2" s="154"/>
      <c r="G2" s="154"/>
      <c r="H2" s="154"/>
      <c r="I2" s="154"/>
      <c r="J2" s="154"/>
      <c r="K2" s="154"/>
      <c r="L2" s="154"/>
      <c r="M2" s="154"/>
      <c r="N2" s="154"/>
      <c r="O2" s="154"/>
      <c r="P2" s="154"/>
      <c r="Q2" s="154"/>
      <c r="R2" s="154"/>
      <c r="S2" s="154"/>
      <c r="T2" s="154"/>
      <c r="U2" s="154"/>
    </row>
    <row r="4" spans="1:21">
      <c r="B4" s="16" t="s">
        <v>797</v>
      </c>
      <c r="C4" s="1"/>
      <c r="D4" s="160" t="s">
        <v>2</v>
      </c>
      <c r="E4" s="161"/>
      <c r="F4" s="155" t="s">
        <v>3</v>
      </c>
      <c r="G4" s="156"/>
      <c r="H4" s="155" t="s">
        <v>4</v>
      </c>
      <c r="I4" s="156"/>
      <c r="J4" s="155" t="s">
        <v>5</v>
      </c>
      <c r="K4" s="156"/>
      <c r="L4" s="155" t="s">
        <v>6</v>
      </c>
      <c r="M4" s="156"/>
      <c r="N4" s="155" t="s">
        <v>7</v>
      </c>
      <c r="O4" s="156"/>
      <c r="P4" s="155" t="s">
        <v>828</v>
      </c>
      <c r="Q4" s="156"/>
      <c r="R4" s="155">
        <v>2022</v>
      </c>
      <c r="S4" s="156"/>
      <c r="T4" s="107"/>
      <c r="U4" s="1"/>
    </row>
    <row r="5" spans="1:21">
      <c r="A5" s="157" t="s">
        <v>0</v>
      </c>
      <c r="B5" s="157" t="s">
        <v>1</v>
      </c>
      <c r="C5" s="158" t="s">
        <v>10</v>
      </c>
      <c r="D5" s="41" t="s">
        <v>2</v>
      </c>
      <c r="E5" s="41" t="s">
        <v>2</v>
      </c>
      <c r="F5" s="41" t="s">
        <v>3</v>
      </c>
      <c r="G5" s="41" t="s">
        <v>3</v>
      </c>
      <c r="H5" s="41" t="s">
        <v>4</v>
      </c>
      <c r="I5" s="41" t="s">
        <v>4</v>
      </c>
      <c r="J5" s="41" t="s">
        <v>5</v>
      </c>
      <c r="K5" s="41" t="s">
        <v>5</v>
      </c>
      <c r="L5" s="41" t="s">
        <v>6</v>
      </c>
      <c r="M5" s="41" t="s">
        <v>6</v>
      </c>
      <c r="N5" s="41" t="s">
        <v>7</v>
      </c>
      <c r="O5" s="41" t="s">
        <v>7</v>
      </c>
      <c r="P5" s="41" t="s">
        <v>828</v>
      </c>
      <c r="Q5" s="41" t="s">
        <v>828</v>
      </c>
      <c r="R5" s="114">
        <v>2022</v>
      </c>
      <c r="S5" s="114">
        <v>2022</v>
      </c>
      <c r="T5" s="112"/>
      <c r="U5" s="158" t="s">
        <v>9</v>
      </c>
    </row>
    <row r="6" spans="1:21" ht="28.5">
      <c r="A6" s="157"/>
      <c r="B6" s="157"/>
      <c r="C6" s="159"/>
      <c r="D6" s="5" t="s">
        <v>800</v>
      </c>
      <c r="E6" s="14" t="s">
        <v>295</v>
      </c>
      <c r="F6" s="5" t="s">
        <v>800</v>
      </c>
      <c r="G6" s="14" t="s">
        <v>295</v>
      </c>
      <c r="H6" s="5" t="s">
        <v>800</v>
      </c>
      <c r="I6" s="14" t="s">
        <v>295</v>
      </c>
      <c r="J6" s="5" t="s">
        <v>800</v>
      </c>
      <c r="K6" s="14" t="s">
        <v>295</v>
      </c>
      <c r="L6" s="5" t="s">
        <v>800</v>
      </c>
      <c r="M6" s="14" t="s">
        <v>295</v>
      </c>
      <c r="N6" s="5" t="s">
        <v>800</v>
      </c>
      <c r="O6" s="14" t="s">
        <v>295</v>
      </c>
      <c r="P6" s="5" t="s">
        <v>800</v>
      </c>
      <c r="Q6" s="14" t="s">
        <v>295</v>
      </c>
      <c r="R6" s="108" t="s">
        <v>800</v>
      </c>
      <c r="S6" s="14" t="s">
        <v>295</v>
      </c>
      <c r="T6" s="113"/>
      <c r="U6" s="159"/>
    </row>
    <row r="7" spans="1:21">
      <c r="A7" s="34">
        <v>1</v>
      </c>
      <c r="B7" s="38" t="s">
        <v>13</v>
      </c>
      <c r="C7" s="15" t="s">
        <v>11</v>
      </c>
      <c r="D7" s="34">
        <f>COUNTIFS('Khoa Kinht ế'!$J$2:$J$192,"CS",'Khoa Kinht ế'!$D$2:$D$192,"2015-2016")-COUNTIFS('Khoa Kinht ế'!$J$2:$J$192,"CS",'Khoa Kinht ế'!$D$2:$D$192,"2015-2016",'Khoa Kinht ế'!$K$2:$K$192,"Bỏ")</f>
        <v>20</v>
      </c>
      <c r="E7" s="45">
        <f>SUMIFS('Khoa Kinht ế'!$E$2:$E$192,'Khoa Kinht ế'!$J$2:$J$192,"CS",'Khoa Kinht ế'!$D$2:$D$192,"2015-2016")-SUMIFS('Khoa Kinht ế'!$E$2:$E$192,'Khoa Kinht ế'!$J$2:$J$192,"CS",'Khoa Kinht ế'!$D$2:$D$192,"2015-2016",'Khoa Kinht ế'!$K$2:$K$192,"Bỏ")</f>
        <v>100</v>
      </c>
      <c r="F7" s="45">
        <f>COUNTIFS('Khoa Kinht ế'!$J$2:$J$192,"CS",'Khoa Kinht ế'!$D$2:$D$192,"2016-2017")-COUNTIFS('Khoa Kinht ế'!$J$2:$J$192,"CS",'Khoa Kinht ế'!$D$2:$D$192,"2016-2017",'Khoa Kinht ế'!$K$2:$K$192,"Bỏ")</f>
        <v>14</v>
      </c>
      <c r="G7" s="45">
        <f>SUMIFS('Khoa Kinht ế'!$E$2:$E$192,'Khoa Kinht ế'!$J$2:$J$192,"CS",'Khoa Kinht ế'!$D$2:$D$192,"2016-2017")-SUMIFS('Khoa Kinht ế'!$E$2:$E$192,'Khoa Kinht ế'!$J$2:$J$192,"CS",'Khoa Kinht ế'!$D$2:$D$192,"2016-2017",'Khoa Kinht ế'!$K$2:$K$192,"Bỏ")</f>
        <v>70</v>
      </c>
      <c r="H7" s="45">
        <f>COUNTIFS('Khoa Kinht ế'!$J$2:$J$192,"CS",'Khoa Kinht ế'!$D$2:$D$192,"2017-2018")-COUNTIFS('Khoa Kinht ế'!$J$2:$J$192,"CS",'Khoa Kinht ế'!$D$2:$D$192,"2017-2018",'Khoa Kinht ế'!$K$2:$K$192,"Bỏ")</f>
        <v>7</v>
      </c>
      <c r="I7" s="45">
        <f>SUMIFS('Khoa Kinht ế'!$E$2:$E$192,'Khoa Kinht ế'!$J$2:$J$192,"CS",'Khoa Kinht ế'!$D$2:$D$192,"2017-2018")-SUMIFS('Khoa Kinht ế'!$E$2:$E$192,'Khoa Kinht ế'!$J$2:$J$192,"CS",'Khoa Kinht ế'!$D$2:$D$192,"2017-2018",'Khoa Kinht ế'!$K$2:$K$192,"Bỏ")</f>
        <v>70</v>
      </c>
      <c r="J7" s="45">
        <f>COUNTIFS('Khoa Kinht ế'!$J$2:$J$192,"CS",'Khoa Kinht ế'!$D$2:$D$192,"2018-2019")-COUNTIFS('Khoa Kinht ế'!$J$2:$J$192,"CS",'Khoa Kinht ế'!$D$2:$D$192,"2018-2019",'Khoa Kinht ế'!$K$2:$K$192,"Bỏ")</f>
        <v>0</v>
      </c>
      <c r="K7" s="45">
        <f>SUMIFS('Khoa Kinht ế'!$E$2:$E$192,'Khoa Kinht ế'!$J$2:$J$192,"CS",'Khoa Kinht ế'!$D$2:$D$192,"2018-2019")-SUMIFS('Khoa Kinht ế'!$E$2:$E$192,'Khoa Kinht ế'!$J$2:$J$192,"CS",'Khoa Kinht ế'!$D$2:$D$192,"2018-2019",'Khoa Kinht ế'!$K$2:$K$192,"Bỏ")</f>
        <v>0</v>
      </c>
      <c r="L7" s="45">
        <f>COUNTIFS('Khoa Kinht ế'!$J$2:$J$192,"CS",'Khoa Kinht ế'!$D$2:$D$192,"2019-2020")-COUNTIFS('Khoa Kinht ế'!$J$2:$J$192,"CS",'Khoa Kinht ế'!$D$2:$D$192,"2019-2020",'Khoa Kinht ế'!$K$2:$K$192,"Bỏ")</f>
        <v>10</v>
      </c>
      <c r="M7" s="45">
        <f>SUMIFS('Khoa Kinht ế'!$E$2:$E$192,'Khoa Kinht ế'!$J$2:$J$192,"CS",'Khoa Kinht ế'!$D$2:$D$192,"2019-2020")-SUMIFS('Khoa Kinht ế'!$E$2:$E$192,'Khoa Kinht ế'!$J$2:$J$192,"CS",'Khoa Kinht ế'!$D$2:$D$192,"2019-2020",'Khoa Kinht ế'!$K$2:$K$192,"Bỏ")</f>
        <v>270</v>
      </c>
      <c r="N7" s="45">
        <f>COUNTIFS('Khoa Kinht ế'!$J$2:$J$192,"CS",'Khoa Kinht ế'!$D$2:$D$192,"2020-2021")-COUNTIFS('Khoa Kinht ế'!$J$2:$J$192,"CS",'Khoa Kinht ế'!$D$2:$D$192,"2020-2021",'Khoa Kinht ế'!$K$2:$K$192,"Bỏ")</f>
        <v>0</v>
      </c>
      <c r="O7" s="45">
        <f>SUMIFS('Khoa Kinht ế'!$E$2:$E$192,'Khoa Kinht ế'!$J$2:$J$192,"CS",'Khoa Kinht ế'!$D$2:$D$192,"2020-2021")-SUMIFS('Khoa Kinht ế'!$E$2:$E$192,'Khoa Kinht ế'!$J$2:$J$192,"CS",'Khoa Kinht ế'!$D$2:$D$192,"2020-2021",'Khoa Kinht ế'!$K$2:$K$192,"Bỏ")</f>
        <v>0</v>
      </c>
      <c r="P7" s="45">
        <f>COUNTIFS('Khoa Kinht ế'!$J$2:$J$192,"CS",'Khoa Kinht ế'!$D$2:$D$192,"2021-2022")-COUNTIFS('Khoa Kinht ế'!$J$2:$J$192,"CS",'Khoa Kinht ế'!$D$2:$D$192,"2021-2022",'Khoa Kinht ế'!$K$2:$K$192,"Bỏ")</f>
        <v>0</v>
      </c>
      <c r="Q7" s="45">
        <f>SUMIFS('Khoa Kinht ế'!$E$2:$E$192,'Khoa Kinht ế'!$J$2:$J$192,"CS",'Khoa Kinht ế'!$D$2:$D$192,"2021-2022")-SUMIFS('Khoa Kinht ế'!$E$2:$E$192,'Khoa Kinht ế'!$J$2:$J$192,"CS",'Khoa Kinht ế'!$D$2:$D$192,"2021-2022",'Khoa Kinht ế'!$K$2:$K$192,"Bỏ")</f>
        <v>0</v>
      </c>
      <c r="R7" s="45">
        <f>COUNTIFS('Khoa Kinht ế'!$J$2:$J$192,"CS",'Khoa Kinht ế'!$D$2:$D$192,"2022")-COUNTIFS('Khoa Kinht ế'!$J$2:$J$192,"CS",'Khoa Kinht ế'!$D$2:$D$192,"2022",'Khoa Kinht ế'!$K$2:$K$192,"Bỏ")</f>
        <v>0</v>
      </c>
      <c r="S7" s="45">
        <f>SUMIFS('Khoa Kinht ế'!$E$2:$E$192,'Khoa Kinht ế'!$J$2:$J$192,"CS",'Khoa Kinht ế'!$D$2:$D$192,"2022")-SUMIFS('Khoa Kinht ế'!$E$2:$E$192,'Khoa Kinht ế'!$J$2:$J$192,"CS",'Khoa Kinht ế'!$D$2:$D$192,"2022",'Khoa Kinht ế'!$K$2:$K$192,"Bỏ")</f>
        <v>0</v>
      </c>
      <c r="T7" s="45"/>
      <c r="U7" s="39"/>
    </row>
    <row r="8" spans="1:21">
      <c r="A8" s="34">
        <v>2</v>
      </c>
      <c r="B8" s="38" t="s">
        <v>14</v>
      </c>
      <c r="C8" s="15" t="s">
        <v>11</v>
      </c>
      <c r="D8" s="34">
        <f>COUNTIFS('Khoa Kế toán'!$J$2:$J$346,"CS",'Khoa Kế toán'!$D$2:$D$346,"2015-2016")-COUNTIFS('Khoa Kế toán'!$J$2:$J$346,"CS",'Khoa Kế toán'!$D$2:$D$346,"2015-2016",'Khoa Kế toán'!$K$2:$K$346,"Bỏ")</f>
        <v>19</v>
      </c>
      <c r="E8" s="45">
        <f>SUMIFS('Khoa Kế toán'!$E$2:$E$346,'Khoa Kế toán'!$J$2:$J$346,"CS",'Khoa Kế toán'!$D$2:$D$346,"2015-2016")-SUMIFS('Khoa Kế toán'!$E$2:$E$346,'Khoa Kế toán'!$J$2:$J$346,"CS",'Khoa Kế toán'!$D$2:$D$346,"2015-2016",'Khoa Kế toán'!$K$2:$K$346,"Bỏ")</f>
        <v>95</v>
      </c>
      <c r="F8" s="45">
        <f>COUNTIFS('Khoa Kế toán'!$J$2:$J$346,"CS",'Khoa Kế toán'!$D$2:$D$346,"2016-2017")-COUNTIFS('Khoa Kế toán'!$J$2:$J$346,"CS",'Khoa Kế toán'!$D$2:$D$346,"2016-2017",'Khoa Kế toán'!$K$2:$K$346,"Bỏ")</f>
        <v>14</v>
      </c>
      <c r="G8" s="45">
        <f>SUMIFS('Khoa Kế toán'!$E$2:$E$346,'Khoa Kế toán'!$J$2:$J$346,"CS",'Khoa Kế toán'!$D$2:$D$346,"2016-2017")-SUMIFS('Khoa Kế toán'!$E$2:$E$346,'Khoa Kế toán'!$J$2:$J$346,"CS",'Khoa Kế toán'!$D$2:$D$346,"2016-2017",'Khoa Kế toán'!$K$2:$K$346,"Bỏ")</f>
        <v>70</v>
      </c>
      <c r="H8" s="45">
        <f>COUNTIFS('Khoa Kế toán'!$J$2:$J$346,"CS",'Khoa Kế toán'!$D$2:$D$346,"2017-2018")-COUNTIFS('Khoa Kế toán'!$J$2:$J$346,"CS",'Khoa Kế toán'!$D$2:$D$346,"2017-2018",'Khoa Kế toán'!$K$2:$K$346,"Bỏ")</f>
        <v>0</v>
      </c>
      <c r="I8" s="45">
        <f>SUMIFS('Khoa Kế toán'!$E$2:$E$346,'Khoa Kế toán'!$J$2:$J$346,"CS",'Khoa Kế toán'!$D$2:$D$346,"2017-2018")-SUMIFS('Khoa Kế toán'!$E$2:$E$346,'Khoa Kế toán'!$J$2:$J$346,"CS",'Khoa Kế toán'!$D$2:$D$346,"2017-2018",'Khoa Kế toán'!$K$2:$K$346,"Bỏ")</f>
        <v>0</v>
      </c>
      <c r="J8" s="45">
        <f>COUNTIFS('Khoa Kế toán'!$J$2:$J$346,"CS",'Khoa Kế toán'!$D$2:$D$346,"2018-2019")-COUNTIFS('Khoa Kế toán'!$J$2:$J$346,"CS",'Khoa Kế toán'!$D$2:$D$346,"2018-2019",'Khoa Kế toán'!$K$2:$K$346,"Bỏ")</f>
        <v>2</v>
      </c>
      <c r="K8" s="45">
        <f>SUMIFS('Khoa Kế toán'!$E$2:$E$346,'Khoa Kế toán'!$J$2:$J$346,"CS",'Khoa Kế toán'!$D$2:$D$346,"2018-2019")-SUMIFS('Khoa Kế toán'!$E$2:$E$346,'Khoa Kế toán'!$J$2:$J$346,"CS",'Khoa Kế toán'!$D$2:$D$346,"2018-2019",'Khoa Kế toán'!$K$2:$K$346,"Bỏ")</f>
        <v>20</v>
      </c>
      <c r="L8" s="45">
        <f>COUNTIFS('Khoa Kế toán'!$J$2:$J$346,"CS",'Khoa Kế toán'!$D$2:$D$346,"2019-2020")-COUNTIFS('Khoa Kế toán'!$J$2:$J$346,"CS",'Khoa Kế toán'!$D$2:$D$346,"2019-2020",'Khoa Kế toán'!$K$2:$K$346,"Bỏ")</f>
        <v>5</v>
      </c>
      <c r="M8" s="45">
        <f>SUMIFS('Khoa Kế toán'!$E$2:$E$346,'Khoa Kế toán'!$J$2:$J$346,"CS",'Khoa Kế toán'!$D$2:$D$346,"2019-2020")-SUMIFS('Khoa Kế toán'!$E$2:$E$346,'Khoa Kế toán'!$J$2:$J$346,"CS",'Khoa Kế toán'!$D$2:$D$346,"2019-2020",'Khoa Kế toán'!$K$2:$K$346,"Bỏ")</f>
        <v>50.31</v>
      </c>
      <c r="N8" s="45">
        <f>COUNTIFS('Khoa Kế toán'!$J$2:$J$346,"CS",'Khoa Kế toán'!$D$2:$D$346,"2020-2021")-COUNTIFS('Khoa Kế toán'!$J$2:$J$346,"CS",'Khoa Kế toán'!$D$2:$D$346,"2020-2021",'Khoa Kế toán'!$K$2:$K$346,"Bỏ")</f>
        <v>5</v>
      </c>
      <c r="O8" s="45">
        <f>SUMIFS('Khoa Kế toán'!$E$2:$E$346,'Khoa Kế toán'!$J$2:$J$346,"CS",'Khoa Kế toán'!$D$2:$D$346,"2020-2021")-SUMIFS('Khoa Kế toán'!$E$2:$E$346,'Khoa Kế toán'!$J$2:$J$346,"CS",'Khoa Kế toán'!$D$2:$D$346,"2020-2021",'Khoa Kế toán'!$K$2:$K$346,"Bỏ")</f>
        <v>50</v>
      </c>
      <c r="P8" s="45">
        <f>COUNTIFS('Khoa Kế toán'!$J$2:$J$346,"CS",'Khoa Kế toán'!$D$2:$D$346,"2021-2022")-COUNTIFS('Khoa Kế toán'!$J$2:$J$346,"CS",'Khoa Kế toán'!$D$2:$D$346,"2021-2022",'Khoa Kế toán'!$K$2:$K$346,"Bỏ")</f>
        <v>11</v>
      </c>
      <c r="Q8" s="45">
        <f>SUMIFS('Khoa Kế toán'!$E$2:$E$346,'Khoa Kế toán'!$J$2:$J$346,"CS",'Khoa Kế toán'!$D$2:$D$346,"2021-2022")-SUMIFS('Khoa Kế toán'!$E$2:$E$346,'Khoa Kế toán'!$J$2:$J$346,"CS",'Khoa Kế toán'!$D$2:$D$346,"2021-2022",'Khoa Kế toán'!$K$2:$K$346,"Bỏ")</f>
        <v>95</v>
      </c>
      <c r="R8" s="45">
        <f>COUNTIFS('Khoa Kế toán'!$J$2:$J$346,"CS",'Khoa Kế toán'!$D$2:$D$346,"2022")-COUNTIFS('Khoa Kế toán'!$J$2:$J$346,"CS",'Khoa Kế toán'!$D$2:$D$346,"2022",'Khoa Kế toán'!$K$2:$K$346,"Bỏ")</f>
        <v>0</v>
      </c>
      <c r="S8" s="45">
        <f>SUMIFS('Khoa Kế toán'!$E$2:$E$346,'Khoa Kế toán'!$J$2:$J$346,"CS",'Khoa Kế toán'!$D$2:$D$346,"2022")-SUMIFS('Khoa Kế toán'!$E$2:$E$346,'Khoa Kế toán'!$J$2:$J$346,"CS",'Khoa Kế toán'!$D$2:$D$346,"2022",'Khoa Kế toán'!$K$2:$K$346,"Bỏ")</f>
        <v>0</v>
      </c>
      <c r="T8" s="45"/>
      <c r="U8" s="39"/>
    </row>
    <row r="9" spans="1:21">
      <c r="A9" s="34">
        <v>3</v>
      </c>
      <c r="B9" s="38" t="s">
        <v>15</v>
      </c>
      <c r="C9" s="15" t="s">
        <v>11</v>
      </c>
      <c r="D9" s="34">
        <f>COUNTIFS('Khoa QTKD'!$J$2:$J$158,"CS",'Khoa QTKD'!$D$2:$D$158,"2015-2016")-COUNTIFS('Khoa QTKD'!$J$2:$J$158,"CS",'Khoa QTKD'!$D$2:$D$158,"2015-2016",'Khoa QTKD'!$K$2:$K$158,"Bỏ")</f>
        <v>10</v>
      </c>
      <c r="E9" s="45">
        <f>SUMIFS('Khoa QTKD'!$E$2:$E$158,'Khoa QTKD'!$J$2:$J$158,"CS",'Khoa QTKD'!$D$2:$D$158,"2015-2016")-SUMIFS('Khoa QTKD'!$E$2:$E$158,'Khoa QTKD'!$J$2:$J$158,"CS",'Khoa QTKD'!$D$2:$D$158,"2015-2016",'Khoa QTKD'!$K$2:$K$158,"Bỏ")</f>
        <v>50</v>
      </c>
      <c r="F9" s="45">
        <f>COUNTIFS('Khoa QTKD'!$J$2:$J$158,"CS",'Khoa QTKD'!$D$2:$D$158,"2016-2017")-COUNTIFS('Khoa QTKD'!$J$2:$J$158,"CS",'Khoa QTKD'!$D$2:$D$158,"2016-2017",'Khoa QTKD'!$K$2:$K$158,"Bỏ")</f>
        <v>9</v>
      </c>
      <c r="G9" s="45">
        <f>SUMIFS('Khoa QTKD'!$E$2:$E$158,'Khoa QTKD'!$J$2:$J$158,"CS",'Khoa QTKD'!$D$2:$D$158,"2016-2017")-SUMIFS('Khoa QTKD'!$E$2:$E$158,'Khoa QTKD'!$J$2:$J$158,"CS",'Khoa QTKD'!$D$2:$D$158,"2016-2017",'Khoa QTKD'!$K$2:$K$158,"Bỏ")</f>
        <v>45</v>
      </c>
      <c r="H9" s="45">
        <f>COUNTIFS('Khoa QTKD'!$J$2:$J$158,"CS",'Khoa QTKD'!$D$2:$D$158,"2017-2018")-COUNTIFS('Khoa QTKD'!$J$2:$J$158,"CS",'Khoa QTKD'!$D$2:$D$158,"2017-2018",'Khoa QTKD'!$K$2:$K$158,"Bỏ")</f>
        <v>5</v>
      </c>
      <c r="I9" s="45">
        <f>SUMIFS('Khoa QTKD'!$E$2:$E$158,'Khoa QTKD'!$J$2:$J$158,"CS",'Khoa QTKD'!$D$2:$D$158,"2017-2018")-SUMIFS('Khoa QTKD'!$E$2:$E$158,'Khoa QTKD'!$J$2:$J$158,"CS",'Khoa QTKD'!$D$2:$D$158,"2017-2018",'Khoa QTKD'!$K$2:$K$158,"Bỏ")</f>
        <v>50</v>
      </c>
      <c r="J9" s="45">
        <f>COUNTIFS('Khoa QTKD'!$J$2:$J$158,"CS",'Khoa QTKD'!$D$2:$D$158,"2018-2019")-COUNTIFS('Khoa QTKD'!$J$2:$J$158,"CS",'Khoa QTKD'!$D$2:$D$158,"2018-2019",'Khoa QTKD'!$K$2:$K$158,"Bỏ")</f>
        <v>0</v>
      </c>
      <c r="K9" s="45">
        <f>SUMIFS('Khoa QTKD'!$E$2:$E$158,'Khoa QTKD'!$J$2:$J$158,"CS",'Khoa QTKD'!$D$2:$D$158,"2018-2019")-SUMIFS('Khoa QTKD'!$E$2:$E$158,'Khoa QTKD'!$J$2:$J$158,"CS",'Khoa QTKD'!$D$2:$D$158,"2018-2019",'Khoa QTKD'!$K$2:$K$158,"Bỏ")</f>
        <v>0</v>
      </c>
      <c r="L9" s="45">
        <f>COUNTIFS('Khoa QTKD'!$J$2:$J$158,"CS",'Khoa QTKD'!$D$2:$D$158,"2019-2020")-COUNTIFS('Khoa QTKD'!$J$2:$J$158,"CS",'Khoa QTKD'!$D$2:$D$158,"2019-2020",'Khoa QTKD'!$K$2:$K$158,"Bỏ")</f>
        <v>4</v>
      </c>
      <c r="M9" s="45">
        <f>SUMIFS('Khoa QTKD'!$E$2:$E$158,'Khoa QTKD'!$J$2:$J$158,"CS",'Khoa QTKD'!$D$2:$D$158,"2019-2020")-SUMIFS('Khoa QTKD'!$E$2:$E$158,'Khoa QTKD'!$J$2:$J$158,"CS",'Khoa QTKD'!$D$2:$D$158,"2019-2020",'Khoa QTKD'!$K$2:$K$158,"Bỏ")</f>
        <v>40</v>
      </c>
      <c r="N9" s="45">
        <f>COUNTIFS('Khoa QTKD'!$J$2:$J$158,"CS",'Khoa QTKD'!$D$2:$D$158,"2020-2021")-COUNTIFS('Khoa QTKD'!$J$2:$J$158,"CS",'Khoa QTKD'!$D$2:$D$158,"2020-2021",'Khoa QTKD'!$K$2:$K$158,"Bỏ")</f>
        <v>0</v>
      </c>
      <c r="O9" s="45">
        <f>SUMIFS('Khoa QTKD'!$E$2:$E$158,'Khoa QTKD'!$J$2:$J$158,"CS",'Khoa QTKD'!$D$2:$D$158,"2020-2021")-SUMIFS('Khoa QTKD'!$E$2:$E$158,'Khoa QTKD'!$J$2:$J$158,"CS",'Khoa QTKD'!$D$2:$D$158,"2020-2021",'Khoa QTKD'!$K$2:$K$158,"Bỏ")</f>
        <v>0</v>
      </c>
      <c r="P9" s="45">
        <f>COUNTIFS('Khoa QTKD'!$J$2:$J$158,"CS",'Khoa QTKD'!$D$2:$D$158,"2021-2022")-COUNTIFS('Khoa QTKD'!$J$2:$J$158,"CS",'Khoa QTKD'!$D$2:$D$158,"2021-2022",'Khoa QTKD'!$K$2:$K$158,"Bỏ")</f>
        <v>1</v>
      </c>
      <c r="Q9" s="45">
        <f>SUMIFS('Khoa QTKD'!$E$2:$E$158,'Khoa QTKD'!$J$2:$J$158,"CS",'Khoa QTKD'!$D$2:$D$158,"2021-2022")-SUMIFS('Khoa QTKD'!$E$2:$E$158,'Khoa QTKD'!$J$2:$J$158,"CS",'Khoa QTKD'!$D$2:$D$158,"2021-2022",'Khoa QTKD'!$K$2:$K$158,"Bỏ")</f>
        <v>15</v>
      </c>
      <c r="R9" s="45">
        <f>COUNTIFS('Khoa QTKD'!$J$2:$J$158,"CS",'Khoa QTKD'!$D$2:$D$158,"2022")-COUNTIFS('Khoa QTKD'!$J$2:$J$158,"CS",'Khoa QTKD'!$D$2:$D$158,"2022",'Khoa QTKD'!$K$2:$K$158,"Bỏ")</f>
        <v>0</v>
      </c>
      <c r="S9" s="45">
        <f>SUMIFS('Khoa QTKD'!$E$2:$E$158,'Khoa QTKD'!$J$2:$J$158,"CS",'Khoa QTKD'!$D$2:$D$158,"2022")-SUMIFS('Khoa QTKD'!$E$2:$E$158,'Khoa QTKD'!$J$2:$J$158,"CS",'Khoa QTKD'!$D$2:$D$158,"2022",'Khoa QTKD'!$K$2:$K$158,"Bỏ")</f>
        <v>0</v>
      </c>
      <c r="T9" s="45"/>
      <c r="U9" s="34"/>
    </row>
    <row r="10" spans="1:21">
      <c r="A10" s="34">
        <v>4</v>
      </c>
      <c r="B10" s="38" t="s">
        <v>16</v>
      </c>
      <c r="C10" s="15" t="s">
        <v>11</v>
      </c>
      <c r="D10" s="34">
        <f>COUNTIFS('Khoa NHTC'!$J$2:$J$182,"CS",'Khoa NHTC'!$D$2:$D$182,"2015-2016")-COUNTIFS('Khoa NHTC'!$J$2:$J$182,"CS",'Khoa NHTC'!$D$2:$D$182,"2015-2016",'Khoa NHTC'!$K$2:$K$182,"Bỏ")</f>
        <v>16</v>
      </c>
      <c r="E10" s="45">
        <f>SUMIFS('Khoa NHTC'!$E$2:$E$182,'Khoa NHTC'!$J$2:$J$182,"CS",'Khoa NHTC'!$D$2:$D$182,"2015-2016")-SUMIFS('Khoa NHTC'!$E$2:$E$182,'Khoa NHTC'!$J$2:$J$182,"CS",'Khoa NHTC'!$D$2:$D$182,"2015-2016",'Khoa NHTC'!$K$2:$K$182,"Bỏ")</f>
        <v>80</v>
      </c>
      <c r="F10" s="45">
        <f>COUNTIFS('Khoa NHTC'!$J$2:$J$182,"CS",'Khoa NHTC'!$D$2:$D$182,"2016-2017")-COUNTIFS('Khoa NHTC'!$J$2:$J$182,"CS",'Khoa NHTC'!$D$2:$D$182,"2016-2017",'Khoa NHTC'!$K$2:$K$182,"Bỏ")</f>
        <v>16</v>
      </c>
      <c r="G10" s="45">
        <f>SUMIFS('Khoa NHTC'!$E$2:$E$182,'Khoa NHTC'!$J$2:$J$182,"CS",'Khoa NHTC'!$D$2:$D$182,"2016-2017")-SUMIFS('Khoa NHTC'!$E$2:$E$182,'Khoa NHTC'!$J$2:$J$182,"CS",'Khoa NHTC'!$D$2:$D$182,"2016-2017",'Khoa NHTC'!$K$2:$K$182,"Bỏ")</f>
        <v>80</v>
      </c>
      <c r="H10" s="45">
        <f>COUNTIFS('Khoa NHTC'!$J$2:$J$182,"CS",'Khoa NHTC'!$D$2:$D$182,"2017-2018")-COUNTIFS('Khoa NHTC'!$J$2:$J$182,"CS",'Khoa NHTC'!$D$2:$D$182,"2017-2018",'Khoa NHTC'!$K$2:$K$182,"Bỏ")</f>
        <v>4</v>
      </c>
      <c r="I10" s="45">
        <f>SUMIFS('Khoa NHTC'!$E$2:$E$182,'Khoa NHTC'!$J$2:$J$182,"CS",'Khoa NHTC'!$D$2:$D$182,"2017-2018")-SUMIFS('Khoa NHTC'!$E$2:$E$182,'Khoa NHTC'!$J$2:$J$182,"CS",'Khoa NHTC'!$D$2:$D$182,"2017-2018",'Khoa NHTC'!$K$2:$K$182,"Bỏ")</f>
        <v>40</v>
      </c>
      <c r="J10" s="45">
        <f>COUNTIFS('Khoa NHTC'!$J$2:$J$182,"CS",'Khoa NHTC'!$D$2:$D$182,"2018-2019")-COUNTIFS('Khoa NHTC'!$J$2:$J$182,"CS",'Khoa NHTC'!$D$2:$D$182,"2018-2019",'Khoa NHTC'!$K$2:$K$182,"Bỏ")</f>
        <v>1</v>
      </c>
      <c r="K10" s="45">
        <f>SUMIFS('Khoa NHTC'!$E$2:$E$182,'Khoa NHTC'!$J$2:$J$182,"CS",'Khoa NHTC'!$D$2:$D$182,"2018-2019")-SUMIFS('Khoa NHTC'!$E$2:$E$182,'Khoa NHTC'!$J$2:$J$182,"CS",'Khoa NHTC'!$D$2:$D$182,"2018-2019",'Khoa NHTC'!$K$2:$K$182,"Bỏ")</f>
        <v>10</v>
      </c>
      <c r="L10" s="45">
        <f>COUNTIFS('Khoa NHTC'!$J$2:$J$182,"CS",'Khoa NHTC'!$D$2:$D$182,"2019-2020")-COUNTIFS('Khoa NHTC'!$J$2:$J$182,"CS",'Khoa NHTC'!$D$2:$D$182,"2019-2020",'Khoa NHTC'!$K$2:$K$182,"Bỏ")</f>
        <v>4</v>
      </c>
      <c r="M10" s="45">
        <f>SUMIFS('Khoa NHTC'!$E$2:$E$182,'Khoa NHTC'!$J$2:$J$182,"CS",'Khoa NHTC'!$D$2:$D$182,"2019-2020")-SUMIFS('Khoa NHTC'!$E$2:$E$182,'Khoa NHTC'!$J$2:$J$182,"CS",'Khoa NHTC'!$D$2:$D$182,"2019-2020",'Khoa NHTC'!$K$2:$K$182,"Bỏ")</f>
        <v>20</v>
      </c>
      <c r="N10" s="45">
        <f>COUNTIFS('Khoa NHTC'!$J$2:$J$182,"CS",'Khoa NHTC'!$D$2:$D$182,"2020-2021")-COUNTIFS('Khoa NHTC'!$J$2:$J$182,"CS",'Khoa NHTC'!$D$2:$D$182,"2020-2021",'Khoa NHTC'!$K$2:$K$182,"Bỏ")</f>
        <v>0</v>
      </c>
      <c r="O10" s="45">
        <f>SUMIFS('Khoa NHTC'!$E$2:$E$182,'Khoa NHTC'!$J$2:$J$182,"CS",'Khoa NHTC'!$D$2:$D$182,"2020-2021")-SUMIFS('Khoa NHTC'!$E$2:$E$182,'Khoa NHTC'!$J$2:$J$182,"CS",'Khoa NHTC'!$D$2:$D$182,"2020-2021",'Khoa NHTC'!$K$2:$K$182,"Bỏ")</f>
        <v>0</v>
      </c>
      <c r="P10" s="45">
        <f>COUNTIFS('Khoa NHTC'!$J$2:$J$182,"CS",'Khoa NHTC'!$D$2:$D$182,"2021-2022")-COUNTIFS('Khoa NHTC'!$J$2:$J$182,"CS",'Khoa NHTC'!$D$2:$D$182,"2021-2022",'Khoa NHTC'!$K$2:$K$182,"Bỏ")</f>
        <v>1</v>
      </c>
      <c r="Q10" s="45">
        <f>SUMIFS('Khoa NHTC'!$E$2:$E$182,'Khoa NHTC'!$J$2:$J$182,"CS",'Khoa NHTC'!$D$2:$D$182,"2021-2022")-SUMIFS('Khoa NHTC'!$E$2:$E$182,'Khoa NHTC'!$J$2:$J$182,"CS",'Khoa NHTC'!$D$2:$D$182,"2021-2022",'Khoa NHTC'!$K$2:$K$182,"Bỏ")</f>
        <v>5</v>
      </c>
      <c r="R10" s="45">
        <f>COUNTIFS('Khoa NHTC'!$J$2:$J$182,"CS",'Khoa NHTC'!$D$2:$D$182,"2022")-COUNTIFS('Khoa NHTC'!$J$2:$J$182,"CS",'Khoa NHTC'!$D$2:$D$182,"2022",'Khoa NHTC'!$K$2:$K$182,"Bỏ")</f>
        <v>0</v>
      </c>
      <c r="S10" s="45">
        <f>SUMIFS('Khoa NHTC'!$E$2:$E$182,'Khoa NHTC'!$J$2:$J$182,"CS",'Khoa NHTC'!$D$2:$D$182,"2022")-SUMIFS('Khoa NHTC'!$E$2:$E$182,'Khoa NHTC'!$J$2:$J$182,"CS",'Khoa NHTC'!$D$2:$D$182,"2022",'Khoa NHTC'!$K$2:$K$182,"Bỏ")</f>
        <v>0</v>
      </c>
      <c r="T10" s="45"/>
      <c r="U10" s="34"/>
    </row>
    <row r="11" spans="1:21">
      <c r="A11" s="34">
        <v>5</v>
      </c>
      <c r="B11" s="38" t="s">
        <v>17</v>
      </c>
      <c r="C11" s="15" t="s">
        <v>11</v>
      </c>
      <c r="D11" s="34">
        <f>COUNTIFS('Khoa QLLKT'!$J$2:$J$186,"CS",'Khoa QLLKT'!$D$2:$D$186,"2015-2016")-COUNTIFS('Khoa QLLKT'!$J$2:$J$186,"CS",'Khoa QLLKT'!$D$2:$D$186,"2015-2016",'Khoa QLLKT'!$K$2:$K$186,"Bỏ")</f>
        <v>9</v>
      </c>
      <c r="E11" s="45">
        <f>SUMIFS('Khoa QLLKT'!$E$2:$E$186,'Khoa QLLKT'!$J$2:$J$186,"CS",'Khoa QLLKT'!$D$2:$D$186,"2015-2016")-SUMIFS('Khoa QLLKT'!$E$2:$E$186,'Khoa QLLKT'!$J$2:$J$186,"CS",'Khoa QLLKT'!$D$2:$D$186,"2015-2016",'Khoa QLLKT'!$K$2:$K$186,"Bỏ")</f>
        <v>45</v>
      </c>
      <c r="F11" s="45">
        <f>COUNTIFS('Khoa QLLKT'!$J$2:$J$186,"CS",'Khoa QLLKT'!$D$2:$D$186,"2016-2017")-COUNTIFS('Khoa QLLKT'!$J$2:$J$186,"CS",'Khoa QLLKT'!$D$2:$D$186,"2016-2017",'Khoa QLLKT'!$K$2:$K$186,"Bỏ")</f>
        <v>13</v>
      </c>
      <c r="G11" s="45">
        <f>SUMIFS('Khoa QLLKT'!$E$2:$E$186,'Khoa QLLKT'!$J$2:$J$186,"CS",'Khoa QLLKT'!$D$2:$D$186,"2016-2017")-SUMIFS('Khoa QLLKT'!$E$2:$E$186,'Khoa QLLKT'!$J$2:$J$186,"CS",'Khoa QLLKT'!$D$2:$D$186,"2016-2017",'Khoa QLLKT'!$K$2:$K$186,"Bỏ")</f>
        <v>65</v>
      </c>
      <c r="H11" s="45">
        <f>COUNTIFS('Khoa QLLKT'!$J$2:$J$186,"CS",'Khoa QLLKT'!$D$2:$D$186,"2017-2018")-COUNTIFS('Khoa QLLKT'!$J$2:$J$186,"CS",'Khoa QLLKT'!$D$2:$D$186,"2017-2018",'Khoa QLLKT'!$K$2:$K$186,"Bỏ")</f>
        <v>9</v>
      </c>
      <c r="I11" s="45">
        <f>SUMIFS('Khoa QLLKT'!$E$2:$E$186,'Khoa QLLKT'!$J$2:$J$186,"CS",'Khoa QLLKT'!$D$2:$D$186,"2017-2018")-SUMIFS('Khoa QLLKT'!$E$2:$E$186,'Khoa QLLKT'!$J$2:$J$186,"CS",'Khoa QLLKT'!$D$2:$D$186,"2017-2018",'Khoa QLLKT'!$K$2:$K$186,"Bỏ")</f>
        <v>90</v>
      </c>
      <c r="J11" s="45">
        <f>COUNTIFS('Khoa QLLKT'!$J$2:$J$186,"CS",'Khoa QLLKT'!$D$2:$D$186,"2018-2019")-COUNTIFS('Khoa QLLKT'!$J$2:$J$186,"CS",'Khoa QLLKT'!$D$2:$D$186,"2018-2019",'Khoa QLLKT'!$K$2:$K$186,"Bỏ")</f>
        <v>0</v>
      </c>
      <c r="K11" s="45">
        <f>SUMIFS('Khoa QLLKT'!$E$2:$E$186,'Khoa QLLKT'!$J$2:$J$186,"CS",'Khoa QLLKT'!$D$2:$D$186,"2018-2019")-SUMIFS('Khoa QLLKT'!$E$2:$E$186,'Khoa QLLKT'!$J$2:$J$186,"CS",'Khoa QLLKT'!$D$2:$D$186,"2018-2019",'Khoa QLLKT'!$K$2:$K$186,"Bỏ")</f>
        <v>0</v>
      </c>
      <c r="L11" s="45">
        <f>COUNTIFS('Khoa QLLKT'!$J$2:$J$186,"CS",'Khoa QLLKT'!$D$2:$D$186,"2019-2020")-COUNTIFS('Khoa QLLKT'!$J$2:$J$186,"CS",'Khoa QLLKT'!$D$2:$D$186,"2019-2020",'Khoa QLLKT'!$K$2:$K$186,"Bỏ")</f>
        <v>4</v>
      </c>
      <c r="M11" s="45">
        <f>SUMIFS('Khoa QLLKT'!$E$2:$E$186,'Khoa QLLKT'!$J$2:$J$186,"CS",'Khoa QLLKT'!$D$2:$D$186,"2019-2020")-SUMIFS('Khoa QLLKT'!$E$2:$E$186,'Khoa QLLKT'!$J$2:$J$186,"CS",'Khoa QLLKT'!$D$2:$D$186,"2019-2020",'Khoa QLLKT'!$K$2:$K$186,"Bỏ")</f>
        <v>115</v>
      </c>
      <c r="N11" s="45">
        <f>COUNTIFS('Khoa QLLKT'!$J$2:$J$186,"CS",'Khoa QLLKT'!$D$2:$D$186,"2020-2021")-COUNTIFS('Khoa QLLKT'!$J$2:$J$186,"CS",'Khoa QLLKT'!$D$2:$D$186,"2020-2021",'Khoa QLLKT'!$K$2:$K$186,"Bỏ")</f>
        <v>3</v>
      </c>
      <c r="O11" s="45">
        <f>SUMIFS('Khoa QLLKT'!$E$2:$E$186,'Khoa QLLKT'!$J$2:$J$186,"CS",'Khoa QLLKT'!$D$2:$D$186,"2020-2021")-SUMIFS('Khoa QLLKT'!$E$2:$E$186,'Khoa QLLKT'!$J$2:$J$186,"CS",'Khoa QLLKT'!$D$2:$D$186,"2020-2021",'Khoa QLLKT'!$K$2:$K$186,"Bỏ")</f>
        <v>30</v>
      </c>
      <c r="P11" s="45">
        <f>COUNTIFS('Khoa QLLKT'!$J$2:$J$186,"CS",'Khoa QLLKT'!$D$2:$D$186,"2021-2022")-COUNTIFS('Khoa QLLKT'!$J$2:$J$186,"CS",'Khoa QLLKT'!$D$2:$D$186,"2021-2022",'Khoa QLLKT'!$K$2:$K$186,"Bỏ")</f>
        <v>0</v>
      </c>
      <c r="Q11" s="45">
        <f>SUMIFS('Khoa QLLKT'!$E$2:$E$186,'Khoa QLLKT'!$J$2:$J$186,"CS",'Khoa QLLKT'!$D$2:$D$186,"2021-2022")-SUMIFS('Khoa QLLKT'!$E$2:$E$186,'Khoa QLLKT'!$J$2:$J$186,"CS",'Khoa QLLKT'!$D$2:$D$186,"2021-2022",'Khoa QLLKT'!$K$2:$K$186,"Bỏ")</f>
        <v>0</v>
      </c>
      <c r="R11" s="45">
        <f>COUNTIFS('Khoa QLLKT'!$J$2:$J$186,"CS",'Khoa QLLKT'!$D$2:$D$186,"2022")-COUNTIFS('Khoa QLLKT'!$J$2:$J$186,"CS",'Khoa QLLKT'!$D$2:$D$186,"2022",'Khoa QLLKT'!$K$2:$K$186,"Bỏ")</f>
        <v>0</v>
      </c>
      <c r="S11" s="45">
        <f>SUMIFS('Khoa QLLKT'!$E$2:$E$186,'Khoa QLLKT'!$J$2:$J$186,"CS",'Khoa QLLKT'!$D$2:$D$186,"2022")-SUMIFS('Khoa QLLKT'!$E$2:$E$186,'Khoa QLLKT'!$J$2:$J$186,"CS",'Khoa QLLKT'!$D$2:$D$186,"2022",'Khoa QLLKT'!$K$2:$K$186,"Bỏ")</f>
        <v>0</v>
      </c>
      <c r="T11" s="45"/>
      <c r="U11" s="34"/>
    </row>
    <row r="12" spans="1:21" ht="30">
      <c r="A12" s="34">
        <v>6</v>
      </c>
      <c r="B12" s="40" t="s">
        <v>18</v>
      </c>
      <c r="C12" s="15" t="s">
        <v>11</v>
      </c>
      <c r="D12" s="34">
        <f>COUNTIFS('Khoa Marketing TM&amp;DL'!$J$2:$J$181,"CS",'Khoa Marketing TM&amp;DL'!$D$2:$D$181,"2015-2016")-COUNTIFS('Khoa Marketing TM&amp;DL'!$J$2:$J$181,"CS",'Khoa Marketing TM&amp;DL'!$D$2:$D$181,"2015-2016",'Khoa Marketing TM&amp;DL'!$K$2:$K$181,"Bỏ")</f>
        <v>6</v>
      </c>
      <c r="E12" s="45">
        <f>SUMIFS('Khoa Marketing TM&amp;DL'!$E$2:$E$181,'Khoa Marketing TM&amp;DL'!$J$2:$J$181,"CS",'Khoa Marketing TM&amp;DL'!$D$2:$D$181,"2015-2016")-SUMIFS('Khoa Marketing TM&amp;DL'!$E$2:$E$181,'Khoa Marketing TM&amp;DL'!$J$2:$J$181,"CS",'Khoa Marketing TM&amp;DL'!$D$2:$D$181,"2015-2016",'Khoa Marketing TM&amp;DL'!$K$2:$K$181,"Bỏ")</f>
        <v>30</v>
      </c>
      <c r="F12" s="45">
        <f>COUNTIFS('Khoa Marketing TM&amp;DL'!$J$2:$J$181,"CS",'Khoa Marketing TM&amp;DL'!$D$2:$D$181,"2016-2017")-COUNTIFS('Khoa Marketing TM&amp;DL'!$J$2:$J$181,"CS",'Khoa Marketing TM&amp;DL'!$D$2:$D$181,"2016-2017",'Khoa Marketing TM&amp;DL'!$K$2:$K$181,"Bỏ")</f>
        <v>3</v>
      </c>
      <c r="G12" s="45">
        <f>SUMIFS('Khoa Marketing TM&amp;DL'!$E$2:$E$181,'Khoa Marketing TM&amp;DL'!$J$2:$J$181,"CS",'Khoa Marketing TM&amp;DL'!$D$2:$D$181,"2016-2017")-SUMIFS('Khoa Marketing TM&amp;DL'!$E$2:$E$181,'Khoa Marketing TM&amp;DL'!$J$2:$J$181,"CS",'Khoa Marketing TM&amp;DL'!$D$2:$D$181,"2016-2017",'Khoa Marketing TM&amp;DL'!$K$2:$K$181,"Bỏ")</f>
        <v>15</v>
      </c>
      <c r="H12" s="45">
        <f>COUNTIFS('Khoa Marketing TM&amp;DL'!$J$2:$J$181,"CS",'Khoa Marketing TM&amp;DL'!$D$2:$D$181,"2017-2018")-COUNTIFS('Khoa Marketing TM&amp;DL'!$J$2:$J$181,"CS",'Khoa Marketing TM&amp;DL'!$D$2:$D$181,"2017-2018",'Khoa Marketing TM&amp;DL'!$K$2:$K$181,"Bỏ")</f>
        <v>1</v>
      </c>
      <c r="I12" s="45">
        <f>SUMIFS('Khoa Marketing TM&amp;DL'!$E$2:$E$181,'Khoa Marketing TM&amp;DL'!$J$2:$J$181,"CS",'Khoa Marketing TM&amp;DL'!$D$2:$D$181,"2017-2018")-SUMIFS('Khoa Marketing TM&amp;DL'!$E$2:$E$181,'Khoa Marketing TM&amp;DL'!$J$2:$J$181,"CS",'Khoa Marketing TM&amp;DL'!$D$2:$D$181,"2017-2018",'Khoa Marketing TM&amp;DL'!$K$2:$K$181,"Bỏ")</f>
        <v>10</v>
      </c>
      <c r="J12" s="45">
        <f>COUNTIFS('Khoa Marketing TM&amp;DL'!$J$2:$J$181,"CS",'Khoa Marketing TM&amp;DL'!$D$2:$D$181,"2018-2019")-COUNTIFS('Khoa Marketing TM&amp;DL'!$J$2:$J$181,"CS",'Khoa Marketing TM&amp;DL'!$D$2:$D$181,"2018-2019",'Khoa Marketing TM&amp;DL'!$K$2:$K$181,"Bỏ")</f>
        <v>0</v>
      </c>
      <c r="K12" s="45">
        <f>SUMIFS('Khoa Marketing TM&amp;DL'!$E$2:$E$181,'Khoa Marketing TM&amp;DL'!$J$2:$J$181,"CS",'Khoa Marketing TM&amp;DL'!$D$2:$D$181,"2018-2019")-SUMIFS('Khoa Marketing TM&amp;DL'!$E$2:$E$181,'Khoa Marketing TM&amp;DL'!$J$2:$J$181,"CS",'Khoa Marketing TM&amp;DL'!$D$2:$D$181,"2018-2019",'Khoa Marketing TM&amp;DL'!$K$2:$K$181,"Bỏ")</f>
        <v>0</v>
      </c>
      <c r="L12" s="45">
        <f>COUNTIFS('Khoa Marketing TM&amp;DL'!$J$2:$J$181,"CS",'Khoa Marketing TM&amp;DL'!$D$2:$D$181,"2019-2020")-COUNTIFS('Khoa Marketing TM&amp;DL'!$J$2:$J$181,"CS",'Khoa Marketing TM&amp;DL'!$D$2:$D$181,"2019-2020",'Khoa Marketing TM&amp;DL'!$K$2:$K$181,"Bỏ")</f>
        <v>4</v>
      </c>
      <c r="M12" s="45">
        <f>SUMIFS('Khoa Marketing TM&amp;DL'!$E$2:$E$181,'Khoa Marketing TM&amp;DL'!$J$2:$J$181,"CS",'Khoa Marketing TM&amp;DL'!$D$2:$D$181,"2019-2020")-SUMIFS('Khoa Marketing TM&amp;DL'!$E$2:$E$181,'Khoa Marketing TM&amp;DL'!$J$2:$J$181,"CS",'Khoa Marketing TM&amp;DL'!$D$2:$D$181,"2019-2020",'Khoa Marketing TM&amp;DL'!$K$2:$K$181,"Bỏ")</f>
        <v>159.9</v>
      </c>
      <c r="N12" s="45">
        <f>COUNTIFS('Khoa Marketing TM&amp;DL'!$J$2:$J$181,"CS",'Khoa Marketing TM&amp;DL'!$D$2:$D$181,"2020-2021")-COUNTIFS('Khoa Marketing TM&amp;DL'!$J$2:$J$181,"CS",'Khoa Marketing TM&amp;DL'!$D$2:$D$181,"2020-2021",'Khoa Marketing TM&amp;DL'!$K$2:$K$181,"Bỏ")</f>
        <v>0</v>
      </c>
      <c r="O12" s="45">
        <f>SUMIFS('Khoa Marketing TM&amp;DL'!$E$2:$E$181,'Khoa Marketing TM&amp;DL'!$J$2:$J$181,"CS",'Khoa Marketing TM&amp;DL'!$D$2:$D$181,"2020-2021")-SUMIFS('Khoa Marketing TM&amp;DL'!$E$2:$E$181,'Khoa Marketing TM&amp;DL'!$J$2:$J$181,"CS",'Khoa Marketing TM&amp;DL'!$D$2:$D$181,"2020-2021",'Khoa Marketing TM&amp;DL'!$K$2:$K$181,"Bỏ")</f>
        <v>0</v>
      </c>
      <c r="P12" s="45">
        <f>COUNTIFS('Khoa Marketing TM&amp;DL'!$J$2:$J$181,"CS",'Khoa Marketing TM&amp;DL'!$D$2:$D$181,"2021-2022")-COUNTIFS('Khoa Marketing TM&amp;DL'!$J$2:$J$181,"CS",'Khoa Marketing TM&amp;DL'!$D$2:$D$181,"2021-2022",'Khoa Marketing TM&amp;DL'!$K$2:$K$181,"Bỏ")</f>
        <v>0</v>
      </c>
      <c r="Q12" s="45">
        <f>SUMIFS('Khoa Marketing TM&amp;DL'!$E$2:$E$181,'Khoa Marketing TM&amp;DL'!$J$2:$J$181,"CS",'Khoa Marketing TM&amp;DL'!$D$2:$D$181,"2021-2022")-SUMIFS('Khoa Marketing TM&amp;DL'!$E$2:$E$181,'Khoa Marketing TM&amp;DL'!$J$2:$J$181,"CS",'Khoa Marketing TM&amp;DL'!$D$2:$D$181,"2021-2022",'Khoa Marketing TM&amp;DL'!$K$2:$K$181,"Bỏ")</f>
        <v>0</v>
      </c>
      <c r="R12" s="45">
        <f>COUNTIFS('Khoa Marketing TM&amp;DL'!$J$2:$J$181,"CS",'Khoa Marketing TM&amp;DL'!$D$2:$D$181,"2022")-COUNTIFS('Khoa Marketing TM&amp;DL'!$J$2:$J$181,"CS",'Khoa Marketing TM&amp;DL'!$D$2:$D$181,"2022",'Khoa Marketing TM&amp;DL'!$K$2:$K$181,"Bỏ")</f>
        <v>0</v>
      </c>
      <c r="S12" s="45">
        <f>SUMIFS('Khoa Marketing TM&amp;DL'!$E$2:$E$181,'Khoa Marketing TM&amp;DL'!$J$2:$J$181,"CS",'Khoa Marketing TM&amp;DL'!$D$2:$D$181,"2022")-SUMIFS('Khoa Marketing TM&amp;DL'!$E$2:$E$181,'Khoa Marketing TM&amp;DL'!$J$2:$J$181,"CS",'Khoa Marketing TM&amp;DL'!$D$2:$D$181,"2022",'Khoa Marketing TM&amp;DL'!$K$2:$K$181,"Bỏ")</f>
        <v>0</v>
      </c>
      <c r="T12" s="45"/>
      <c r="U12" s="34"/>
    </row>
    <row r="13" spans="1:21">
      <c r="A13" s="34">
        <v>7</v>
      </c>
      <c r="B13" s="38" t="s">
        <v>19</v>
      </c>
      <c r="C13" s="15" t="s">
        <v>11</v>
      </c>
      <c r="D13" s="34">
        <f>COUNTIFS('Khoa KHCB'!$J$2:$J$179,"CS",'Khoa KHCB'!$D$2:$D$179,"2015-2016")-COUNTIFS('Khoa KHCB'!$J$2:$J$179,"CS",'Khoa KHCB'!$D$2:$D$179,"2015-2016",'Khoa KHCB'!$K$2:$K$179,"Bỏ")</f>
        <v>11</v>
      </c>
      <c r="E13" s="45">
        <f>SUMIFS('Khoa KHCB'!$E$2:$E$179,'Khoa KHCB'!$J$2:$J$179,"CS",'Khoa KHCB'!$D$2:$D$179,"2015-2016")-SUMIFS('Khoa KHCB'!$E$2:$E$179,'Khoa KHCB'!$J$2:$J$179,"CS",'Khoa KHCB'!$D$2:$D$179,"2015-2016",'Khoa KHCB'!$K$2:$K$179,"Bỏ")</f>
        <v>55</v>
      </c>
      <c r="F13" s="45">
        <f>COUNTIFS('Khoa KHCB'!$J$2:$J$179,"CS",'Khoa KHCB'!$D$2:$D$179,"2016-2017")-COUNTIFS('Khoa KHCB'!$J$2:$J$179,"CS",'Khoa KHCB'!$D$2:$D$179,"2016-2017",'Khoa KHCB'!$K$2:$K$179,"Bỏ")</f>
        <v>19</v>
      </c>
      <c r="G13" s="45">
        <f>SUMIFS('Khoa KHCB'!$E$2:$E$179,'Khoa KHCB'!$J$2:$J$179,"CS",'Khoa KHCB'!$D$2:$D$179,"2016-2017")-SUMIFS('Khoa KHCB'!$E$2:$E$179,'Khoa KHCB'!$J$2:$J$179,"CS",'Khoa KHCB'!$D$2:$D$179,"2016-2017",'Khoa KHCB'!$K$2:$K$179,"Bỏ")</f>
        <v>95</v>
      </c>
      <c r="H13" s="45">
        <f>COUNTIFS('Khoa KHCB'!$J$2:$J$179,"CS",'Khoa KHCB'!$D$2:$D$179,"2017-2018")-COUNTIFS('Khoa KHCB'!$J$2:$J$179,"CS",'Khoa KHCB'!$D$2:$D$179,"2017-2018",'Khoa KHCB'!$K$2:$K$179,"Bỏ")</f>
        <v>8</v>
      </c>
      <c r="I13" s="45">
        <f>SUMIFS('Khoa KHCB'!$E$2:$E$179,'Khoa KHCB'!$J$2:$J$179,"CS",'Khoa KHCB'!$D$2:$D$179,"2017-2018")-SUMIFS('Khoa KHCB'!$E$2:$E$179,'Khoa KHCB'!$J$2:$J$179,"CS",'Khoa KHCB'!$D$2:$D$179,"2017-2018",'Khoa KHCB'!$K$2:$K$179,"Bỏ")</f>
        <v>80</v>
      </c>
      <c r="J13" s="45">
        <f>COUNTIFS('Khoa KHCB'!$J$2:$J$179,"CS",'Khoa KHCB'!$D$2:$D$179,"2018-2019")-COUNTIFS('Khoa KHCB'!$J$2:$J$179,"CS",'Khoa KHCB'!$D$2:$D$179,"2018-2019",'Khoa KHCB'!$K$2:$K$179,"Bỏ")</f>
        <v>4</v>
      </c>
      <c r="K13" s="45">
        <f>SUMIFS('Khoa KHCB'!$E$2:$E$179,'Khoa KHCB'!$J$2:$J$179,"CS",'Khoa KHCB'!$D$2:$D$179,"2018-2019")-SUMIFS('Khoa KHCB'!$E$2:$E$179,'Khoa KHCB'!$J$2:$J$179,"CS",'Khoa KHCB'!$D$2:$D$179,"2018-2019",'Khoa KHCB'!$K$2:$K$179,"Bỏ")</f>
        <v>35</v>
      </c>
      <c r="L13" s="45">
        <f>COUNTIFS('Khoa KHCB'!$J$2:$J$179,"CS",'Khoa KHCB'!$D$2:$D$179,"2019-2020")-COUNTIFS('Khoa KHCB'!$J$2:$J$179,"CS",'Khoa KHCB'!$D$2:$D$179,"2019-2020",'Khoa KHCB'!$K$2:$K$179,"Bỏ")</f>
        <v>6</v>
      </c>
      <c r="M13" s="45">
        <f>SUMIFS('Khoa KHCB'!$E$2:$E$179,'Khoa KHCB'!$J$2:$J$179,"CS",'Khoa KHCB'!$D$2:$D$179,"2019-2020")-SUMIFS('Khoa KHCB'!$E$2:$E$179,'Khoa KHCB'!$J$2:$J$179,"CS",'Khoa KHCB'!$D$2:$D$179,"2019-2020",'Khoa KHCB'!$K$2:$K$179,"Bỏ")</f>
        <v>24</v>
      </c>
      <c r="N13" s="45">
        <f>COUNTIFS('Khoa KHCB'!$J$2:$J$179,"CS",'Khoa KHCB'!$D$2:$D$179,"2020-2021")-COUNTIFS('Khoa KHCB'!$J$2:$J$179,"CS",'Khoa KHCB'!$D$2:$D$179,"2020-2021",'Khoa KHCB'!$K$2:$K$179,"Bỏ")</f>
        <v>0</v>
      </c>
      <c r="O13" s="45">
        <f>SUMIFS('Khoa KHCB'!$E$2:$E$179,'Khoa KHCB'!$J$2:$J$179,"CS",'Khoa KHCB'!$D$2:$D$179,"2020-2021")-SUMIFS('Khoa KHCB'!$E$2:$E$179,'Khoa KHCB'!$J$2:$J$179,"CS",'Khoa KHCB'!$D$2:$D$179,"2020-2021",'Khoa KHCB'!$K$2:$K$179,"Bỏ")</f>
        <v>0</v>
      </c>
      <c r="P13" s="45">
        <f>COUNTIFS('Khoa KHCB'!$J$2:$J$179,"CS",'Khoa KHCB'!$D$2:$D$179,"2021-2022")-COUNTIFS('Khoa KHCB'!$J$2:$J$179,"CS",'Khoa KHCB'!$D$2:$D$179,"2021-2022",'Khoa KHCB'!$K$2:$K$179,"Bỏ")</f>
        <v>0</v>
      </c>
      <c r="Q13" s="45">
        <f>SUMIFS('Khoa KHCB'!$E$2:$E$179,'Khoa KHCB'!$J$2:$J$179,"CS",'Khoa KHCB'!$D$2:$D$179,"2021-2022")-SUMIFS('Khoa KHCB'!$E$2:$E$179,'Khoa KHCB'!$J$2:$J$179,"CS",'Khoa KHCB'!$D$2:$D$179,"2021-2022",'Khoa KHCB'!$K$2:$K$179,"Bỏ")</f>
        <v>0</v>
      </c>
      <c r="R13" s="45">
        <f>COUNTIFS('Khoa KHCB'!$J$2:$J$179,"CS",'Khoa KHCB'!$D$2:$D$179,"2022")-COUNTIFS('Khoa KHCB'!$J$2:$J$179,"CS",'Khoa KHCB'!$D$2:$D$179,"2022",'Khoa KHCB'!$K$2:$K$179,"Bỏ")</f>
        <v>0</v>
      </c>
      <c r="S13" s="45">
        <f>SUMIFS('Khoa KHCB'!$E$2:$E$179,'Khoa KHCB'!$J$2:$J$179,"CS",'Khoa KHCB'!$D$2:$D$179,"2022")-SUMIFS('Khoa KHCB'!$E$2:$E$179,'Khoa KHCB'!$J$2:$J$179,"CS",'Khoa KHCB'!$D$2:$D$179,"2022",'Khoa KHCB'!$K$2:$K$179,"Bỏ")</f>
        <v>0</v>
      </c>
      <c r="T13" s="45"/>
      <c r="U13" s="34"/>
    </row>
    <row r="14" spans="1:21">
      <c r="A14" s="44"/>
      <c r="B14" s="38" t="s">
        <v>1056</v>
      </c>
      <c r="C14" s="15" t="s">
        <v>11</v>
      </c>
      <c r="D14" s="44"/>
      <c r="E14" s="45"/>
      <c r="F14" s="45"/>
      <c r="G14" s="45"/>
      <c r="H14" s="45"/>
      <c r="I14" s="45"/>
      <c r="J14" s="45"/>
      <c r="K14" s="45"/>
      <c r="L14" s="45"/>
      <c r="M14" s="45"/>
      <c r="N14" s="45"/>
      <c r="O14" s="45"/>
      <c r="P14" s="45">
        <f>COUNTIFS('VienDDaTTQT; QT&amp;NNL'!$J$3:$J$183,"CS",'VienDDaTTQT; QT&amp;NNL'!$D$3:$D$183,"2021-2022")-COUNTIFS('VienDDaTTQT; QT&amp;NNL'!$J$3:$J$183,"CS",'VienDDaTTQT; QT&amp;NNL'!$D$3:$D$183,"2021-2022",'VienDDaTTQT; QT&amp;NNL'!$K$3:$K$183,"Bỏ")</f>
        <v>1</v>
      </c>
      <c r="Q14" s="45">
        <f>SUMIFS('VienDDaTTQT; QT&amp;NNL'!$E$3:$E$183,'VienDDaTTQT; QT&amp;NNL'!$J$3:$J$183,"CS",'VienDDaTTQT; QT&amp;NNL'!$D$3:$D$183,"2021-2022")-SUMIFS('VienDDaTTQT; QT&amp;NNL'!$E$3:$E$183,'VienDDaTTQT; QT&amp;NNL'!$J$3:$J$183,"CS",'VienDDaTTQT; QT&amp;NNL'!$D$3:$D$183,"2021-2022",'VienDDaTTQT; QT&amp;NNL'!$K$3:$K$183,"Bỏ")</f>
        <v>10</v>
      </c>
      <c r="R14" s="45">
        <f>COUNTIFS('VienDDaTTQT; QT&amp;NNL'!$J$3:$J$183,"CS",'VienDDaTTQT; QT&amp;NNL'!$D$3:$D$183,"2022")-COUNTIFS('VienDDaTTQT; QT&amp;NNL'!$J$3:$J$183,"CS",'VienDDaTTQT; QT&amp;NNL'!$D$3:$D$183,"2022",'VienDDaTTQT; QT&amp;NNL'!$K$3:$K$183,"Bỏ")</f>
        <v>0</v>
      </c>
      <c r="S14" s="45">
        <f>SUMIFS('VienDDaTTQT; QT&amp;NNL'!$E$3:$E$183,'VienDDaTTQT; QT&amp;NNL'!$J$3:$J$183,"CS",'VienDDaTTQT; QT&amp;NNL'!$D$3:$D$183,"2022")-SUMIFS('VienDDaTTQT; QT&amp;NNL'!$E$3:$E$183,'VienDDaTTQT; QT&amp;NNL'!$J$3:$J$183,"CS",'VienDDaTTQT; QT&amp;NNL'!$D$3:$D$183,"2022",'VienDDaTTQT; QT&amp;NNL'!$K$3:$K$183,"Bỏ")</f>
        <v>0</v>
      </c>
      <c r="T14" s="45"/>
      <c r="U14" s="44"/>
    </row>
    <row r="15" spans="1:21">
      <c r="A15" s="42"/>
      <c r="B15" s="43" t="s">
        <v>798</v>
      </c>
      <c r="C15" s="42"/>
      <c r="D15" s="35">
        <f>SUM(D7:D14)</f>
        <v>91</v>
      </c>
      <c r="E15" s="35">
        <f t="shared" ref="E15:Q15" si="0">SUM(E7:E14)</f>
        <v>455</v>
      </c>
      <c r="F15" s="35">
        <f t="shared" si="0"/>
        <v>88</v>
      </c>
      <c r="G15" s="35">
        <f t="shared" si="0"/>
        <v>440</v>
      </c>
      <c r="H15" s="35">
        <f t="shared" si="0"/>
        <v>34</v>
      </c>
      <c r="I15" s="35">
        <f t="shared" si="0"/>
        <v>340</v>
      </c>
      <c r="J15" s="35">
        <f t="shared" si="0"/>
        <v>7</v>
      </c>
      <c r="K15" s="35">
        <f t="shared" si="0"/>
        <v>65</v>
      </c>
      <c r="L15" s="35">
        <f t="shared" si="0"/>
        <v>37</v>
      </c>
      <c r="M15" s="35">
        <f t="shared" si="0"/>
        <v>679.21</v>
      </c>
      <c r="N15" s="35">
        <f t="shared" si="0"/>
        <v>8</v>
      </c>
      <c r="O15" s="35">
        <f t="shared" si="0"/>
        <v>80</v>
      </c>
      <c r="P15" s="35">
        <f t="shared" si="0"/>
        <v>14</v>
      </c>
      <c r="Q15" s="35">
        <f t="shared" si="0"/>
        <v>125</v>
      </c>
      <c r="R15" s="35"/>
      <c r="S15" s="35"/>
      <c r="T15" s="35"/>
      <c r="U15" s="42"/>
    </row>
    <row r="18" spans="2:21">
      <c r="B18" s="16" t="s">
        <v>801</v>
      </c>
      <c r="C18" s="1"/>
      <c r="D18" s="160" t="s">
        <v>2</v>
      </c>
      <c r="E18" s="161"/>
      <c r="F18" s="155" t="s">
        <v>3</v>
      </c>
      <c r="G18" s="156"/>
      <c r="H18" s="155" t="s">
        <v>4</v>
      </c>
      <c r="I18" s="156"/>
      <c r="J18" s="155" t="s">
        <v>5</v>
      </c>
      <c r="K18" s="156"/>
      <c r="L18" s="155" t="s">
        <v>6</v>
      </c>
      <c r="M18" s="156"/>
      <c r="N18" s="155" t="s">
        <v>7</v>
      </c>
      <c r="O18" s="156"/>
      <c r="P18" s="155" t="s">
        <v>828</v>
      </c>
      <c r="Q18" s="156"/>
      <c r="R18" s="155">
        <v>2022</v>
      </c>
      <c r="S18" s="156"/>
      <c r="T18" s="107"/>
      <c r="U18" s="1"/>
    </row>
    <row r="19" spans="2:21">
      <c r="B19" s="157" t="s">
        <v>1</v>
      </c>
      <c r="C19" s="158" t="s">
        <v>10</v>
      </c>
      <c r="D19" s="41" t="s">
        <v>2</v>
      </c>
      <c r="E19" s="41" t="s">
        <v>2</v>
      </c>
      <c r="F19" s="41" t="s">
        <v>3</v>
      </c>
      <c r="G19" s="41" t="s">
        <v>3</v>
      </c>
      <c r="H19" s="41" t="s">
        <v>4</v>
      </c>
      <c r="I19" s="41" t="s">
        <v>4</v>
      </c>
      <c r="J19" s="41" t="s">
        <v>5</v>
      </c>
      <c r="K19" s="41" t="s">
        <v>5</v>
      </c>
      <c r="L19" s="41" t="s">
        <v>6</v>
      </c>
      <c r="M19" s="41" t="s">
        <v>6</v>
      </c>
      <c r="N19" s="41" t="s">
        <v>7</v>
      </c>
      <c r="O19" s="41" t="s">
        <v>7</v>
      </c>
      <c r="P19" s="41" t="s">
        <v>828</v>
      </c>
      <c r="Q19" s="41" t="s">
        <v>828</v>
      </c>
      <c r="R19" s="114">
        <v>2022</v>
      </c>
      <c r="S19" s="114">
        <v>2022</v>
      </c>
      <c r="T19" s="112"/>
      <c r="U19" s="158" t="s">
        <v>9</v>
      </c>
    </row>
    <row r="20" spans="2:21" ht="28.5">
      <c r="B20" s="157"/>
      <c r="C20" s="159"/>
      <c r="D20" s="5" t="s">
        <v>800</v>
      </c>
      <c r="E20" s="14" t="s">
        <v>295</v>
      </c>
      <c r="F20" s="5" t="s">
        <v>800</v>
      </c>
      <c r="G20" s="14" t="s">
        <v>295</v>
      </c>
      <c r="H20" s="5" t="s">
        <v>800</v>
      </c>
      <c r="I20" s="14" t="s">
        <v>295</v>
      </c>
      <c r="J20" s="5" t="s">
        <v>800</v>
      </c>
      <c r="K20" s="14" t="s">
        <v>295</v>
      </c>
      <c r="L20" s="5" t="s">
        <v>800</v>
      </c>
      <c r="M20" s="14" t="s">
        <v>295</v>
      </c>
      <c r="N20" s="5" t="s">
        <v>800</v>
      </c>
      <c r="O20" s="14" t="s">
        <v>295</v>
      </c>
      <c r="P20" s="5" t="s">
        <v>800</v>
      </c>
      <c r="Q20" s="14" t="s">
        <v>295</v>
      </c>
      <c r="R20" s="108" t="s">
        <v>800</v>
      </c>
      <c r="S20" s="14" t="s">
        <v>295</v>
      </c>
      <c r="T20" s="113"/>
      <c r="U20" s="159"/>
    </row>
    <row r="21" spans="2:21">
      <c r="B21" s="38" t="s">
        <v>13</v>
      </c>
      <c r="C21" s="15" t="s">
        <v>12</v>
      </c>
      <c r="D21" s="44">
        <f>COUNTIFS('Khoa Kinht ế'!$J$2:$J$192,"SV",'Khoa Kinht ế'!$D$2:$D$192,"2015-2016")-COUNTIFS('Khoa Kinht ế'!$J$2:$J$192,"SV",'Khoa Kinht ế'!$D$2:$D$192,"2015-2016",'Khoa Kinht ế'!$K$2:$K$192,"Bỏ")</f>
        <v>8</v>
      </c>
      <c r="E21" s="45">
        <f>SUMIFS('Khoa Kinht ế'!$E$2:$E$192,'Khoa Kinht ế'!$J$2:$J$192,"SV",'Khoa Kinht ế'!$D$2:$D$192,"2015-2016")-SUMIFS('Khoa Kinht ế'!$E$2:$E$192,'Khoa Kinht ế'!$J$2:$J$192,"SV",'Khoa Kinht ế'!$D$2:$D$192,"2015-2016",'Khoa Kinht ế'!$K$2:$K$192,"Bỏ")</f>
        <v>20</v>
      </c>
      <c r="F21" s="45">
        <f>COUNTIFS('Khoa Kinht ế'!$J$2:$J$192,"SV",'Khoa Kinht ế'!$D$2:$D$192,"2016-2017")-COUNTIFS('Khoa Kinht ế'!$J$2:$J$192,"SV",'Khoa Kinht ế'!$D$2:$D$192,"2016-2017",'Khoa Kinht ế'!$K$2:$K$192,"Bỏ")</f>
        <v>2</v>
      </c>
      <c r="G21" s="45">
        <f>SUMIFS('Khoa Kinht ế'!$E$2:$E$192,'Khoa Kinht ế'!$J$2:$J$192,"SV",'Khoa Kinht ế'!$D$2:$D$192,"2016-2017")-SUMIFS('Khoa Kinht ế'!$E$2:$E$192,'Khoa Kinht ế'!$J$2:$J$192,"SV",'Khoa Kinht ế'!$D$2:$D$192,"2016-2017",'Khoa Kinht ế'!$K$2:$K$192,"Bỏ")</f>
        <v>6</v>
      </c>
      <c r="H21" s="45">
        <f>COUNTIFS('Khoa Kinht ế'!$J$2:$J$192,"SV",'Khoa Kinht ế'!$D$2:$D$192,"2017-2018")-COUNTIFS('Khoa Kinht ế'!$J$2:$J$192,"SV",'Khoa Kinht ế'!$D$2:$D$192,"2017-2018",'Khoa Kinht ế'!$K$2:$K$192,"Bỏ")</f>
        <v>2</v>
      </c>
      <c r="I21" s="45">
        <f>SUMIFS('Khoa Kinht ế'!$E$2:$E$192,'Khoa Kinht ế'!$J$2:$J$192,"SV",'Khoa Kinht ế'!$D$2:$D$192,"2017-2018")-SUMIFS('Khoa Kinht ế'!$E$2:$E$192,'Khoa Kinht ế'!$J$2:$J$192,"SV",'Khoa Kinht ế'!$D$2:$D$192,"2017-2018",'Khoa Kinht ế'!$K$2:$K$192,"Bỏ")</f>
        <v>6</v>
      </c>
      <c r="J21" s="45">
        <f>COUNTIFS('Khoa Kinht ế'!$J$2:$J$192,"SV",'Khoa Kinht ế'!$D$2:$D$192,"2018-2019")-COUNTIFS('Khoa Kinht ế'!$J$2:$J$192,"SV",'Khoa Kinht ế'!$D$2:$D$192,"2018-2019",'Khoa Kinht ế'!$K$2:$K$192,"Bỏ")</f>
        <v>2</v>
      </c>
      <c r="K21" s="45">
        <f>SUMIFS('Khoa Kinht ế'!$E$2:$E$192,'Khoa Kinht ế'!$J$2:$J$192,"SV",'Khoa Kinht ế'!$D$2:$D$192,"2018-2019")-SUMIFS('Khoa Kinht ế'!$E$2:$E$192,'Khoa Kinht ế'!$J$2:$J$192,"SV",'Khoa Kinht ế'!$D$2:$D$192,"2018-2019",'Khoa Kinht ế'!$K$2:$K$192,"Bỏ")</f>
        <v>6</v>
      </c>
      <c r="L21" s="45">
        <f>COUNTIFS('Khoa Kinht ế'!$J$2:$J$192,"SV",'Khoa Kinht ế'!$D$2:$D$192,"2019-2020")-COUNTIFS('Khoa Kinht ế'!$J$2:$J$192,"SV",'Khoa Kinht ế'!$D$2:$D$192,"2019-2020",'Khoa Kinht ế'!$K$2:$K$192,"Bỏ")</f>
        <v>0</v>
      </c>
      <c r="M21" s="45">
        <f>SUMIFS('Khoa Kinht ế'!$E$2:$E$192,'Khoa Kinht ế'!$J$2:$J$192,"SV",'Khoa Kinht ế'!$D$2:$D$192,"2019-2020")-SUMIFS('Khoa Kinht ế'!$E$2:$E$192,'Khoa Kinht ế'!$J$2:$J$192,"SV",'Khoa Kinht ế'!$D$2:$D$192,"2019-2020",'Khoa Kinht ế'!$K$2:$K$192,"Bỏ")</f>
        <v>0</v>
      </c>
      <c r="N21" s="45">
        <f>COUNTIFS('Khoa Kinht ế'!$J$2:$J$192,"SV",'Khoa Kinht ế'!$D$2:$D$192,"2020-2021")-COUNTIFS('Khoa Kinht ế'!$J$2:$J$192,"SV",'Khoa Kinht ế'!$D$2:$D$192,"2020-2021",'Khoa Kinht ế'!$K$2:$K$192,"Bỏ")</f>
        <v>3</v>
      </c>
      <c r="O21" s="45">
        <f>SUMIFS('Khoa Kinht ế'!$E$2:$E$192,'Khoa Kinht ế'!$J$2:$J$192,"SV",'Khoa Kinht ế'!$D$2:$D$192,"2020-2021")-SUMIFS('Khoa Kinht ế'!$E$2:$E$192,'Khoa Kinht ế'!$J$2:$J$192,"SV",'Khoa Kinht ế'!$D$2:$D$192,"2020-2021",'Khoa Kinht ế'!$K$2:$K$192,"Bỏ")</f>
        <v>9</v>
      </c>
      <c r="P21" s="45">
        <f>COUNTIFS('Khoa Kinht ế'!$J$2:$J$192,"SV",'Khoa Kinht ế'!$D$2:$D$192,"2021-2022")-COUNTIFS('Khoa Kinht ế'!$J$2:$J$192,"SV",'Khoa Kinht ế'!$D$2:$D$192,"2021-2022",'Khoa Kinht ế'!$K$2:$K$192,"Bỏ")</f>
        <v>6</v>
      </c>
      <c r="Q21" s="45">
        <f>SUMIFS('Khoa Kinht ế'!$E$2:$E$192,'Khoa Kinht ế'!$J$2:$J$192,"SV",'Khoa Kinht ế'!$D$2:$D$192,"2021-2022")-SUMIFS('Khoa Kinht ế'!$E$2:$E$192,'Khoa Kinht ế'!$J$2:$J$192,"SV",'Khoa Kinht ế'!$D$2:$D$192,"2021-2022",'Khoa Kinht ế'!$K$2:$K$192,"Bỏ")</f>
        <v>18</v>
      </c>
      <c r="R21" s="45">
        <f>COUNTIFS('Khoa Kinht ế'!$J$2:$J$192,"SV",'Khoa Kinht ế'!$D$2:$D$192,"2022")-COUNTIFS('Khoa Kinht ế'!$J$2:$J$192,"SV",'Khoa Kinht ế'!$D$2:$D$192,"2022",'Khoa Kinht ế'!$K$2:$K$192,"Bỏ")</f>
        <v>12</v>
      </c>
      <c r="S21" s="45">
        <f>SUMIFS('Khoa Kinht ế'!$E$2:$E$192,'Khoa Kinht ế'!$J$2:$J$192,"SV",'Khoa Kinht ế'!$D$2:$D$192,"2022")-SUMIFS('Khoa Kinht ế'!$E$2:$E$192,'Khoa Kinht ế'!$J$2:$J$192,"SV",'Khoa Kinht ế'!$D$2:$D$192,"2022",'Khoa Kinht ế'!$K$2:$K$192,"Bỏ")</f>
        <v>0</v>
      </c>
      <c r="T21" s="45"/>
      <c r="U21" s="39"/>
    </row>
    <row r="22" spans="2:21">
      <c r="B22" s="38" t="s">
        <v>14</v>
      </c>
      <c r="C22" s="15" t="s">
        <v>12</v>
      </c>
      <c r="D22" s="44">
        <f>COUNTIFS('Khoa Kế toán'!$J$2:$J$346,"SV",'Khoa Kế toán'!$D$2:$D$346,"2015-2016")-COUNTIFS('Khoa Kế toán'!$J$2:$J$346,"SV",'Khoa Kế toán'!$D$2:$D$346,"2015-2016",'Khoa Kế toán'!$K$2:$K$346,"Bỏ")</f>
        <v>8</v>
      </c>
      <c r="E22" s="45">
        <f>SUMIFS('Khoa Kế toán'!$E$2:$E$346,'Khoa Kế toán'!$J$2:$J$346,"SV",'Khoa Kế toán'!$D$2:$D$346,"2015-2016")-SUMIFS('Khoa Kế toán'!$E$2:$E$346,'Khoa Kế toán'!$J$2:$J$346,"SV",'Khoa Kế toán'!$D$2:$D$346,"2015-2016",'Khoa Kế toán'!$K$2:$K$346,"Bỏ")</f>
        <v>20</v>
      </c>
      <c r="F22" s="45">
        <f>COUNTIFS('Khoa Kế toán'!$J$2:$J$346,"SV",'Khoa Kế toán'!$D$2:$D$346,"2016-2017")-COUNTIFS('Khoa Kế toán'!$J$2:$J$346,"SV",'Khoa Kế toán'!$D$2:$D$346,"2016-2017",'Khoa Kế toán'!$K$2:$K$346,"Bỏ")</f>
        <v>10</v>
      </c>
      <c r="G22" s="45">
        <f>SUMIFS('Khoa Kế toán'!$E$2:$E$346,'Khoa Kế toán'!$J$2:$J$346,"SV",'Khoa Kế toán'!$D$2:$D$346,"2016-2017")-SUMIFS('Khoa Kế toán'!$E$2:$E$346,'Khoa Kế toán'!$J$2:$J$346,"SV",'Khoa Kế toán'!$D$2:$D$346,"2016-2017",'Khoa Kế toán'!$K$2:$K$346,"Bỏ")</f>
        <v>25</v>
      </c>
      <c r="H22" s="45">
        <f>COUNTIFS('Khoa Kế toán'!$J$2:$J$346,"SV",'Khoa Kế toán'!$D$2:$D$346,"2017-2018")-COUNTIFS('Khoa Kế toán'!$J$2:$J$346,"SV",'Khoa Kế toán'!$D$2:$D$346,"2017-2018",'Khoa Kế toán'!$K$2:$K$346,"Bỏ")</f>
        <v>2</v>
      </c>
      <c r="I22" s="45">
        <f>SUMIFS('Khoa Kế toán'!$E$2:$E$346,'Khoa Kế toán'!$J$2:$J$346,"SV",'Khoa Kế toán'!$D$2:$D$346,"2017-2018")-SUMIFS('Khoa Kế toán'!$E$2:$E$346,'Khoa Kế toán'!$J$2:$J$346,"SV",'Khoa Kế toán'!$D$2:$D$346,"2017-2018",'Khoa Kế toán'!$K$2:$K$346,"Bỏ")</f>
        <v>6</v>
      </c>
      <c r="J22" s="45">
        <f>COUNTIFS('Khoa Kế toán'!$J$2:$J$346,"SV",'Khoa Kế toán'!$D$2:$D$346,"2018-2019")-COUNTIFS('Khoa Kế toán'!$J$2:$J$346,"SV",'Khoa Kế toán'!$D$2:$D$346,"2018-2019",'Khoa Kế toán'!$K$2:$K$346,"Bỏ")</f>
        <v>5</v>
      </c>
      <c r="K22" s="45">
        <f>SUMIFS('Khoa Kế toán'!$E$2:$E$346,'Khoa Kế toán'!$J$2:$J$346,"SV",'Khoa Kế toán'!$D$2:$D$346,"2018-2019")-SUMIFS('Khoa Kế toán'!$E$2:$E$346,'Khoa Kế toán'!$J$2:$J$346,"SV",'Khoa Kế toán'!$D$2:$D$346,"2018-2019",'Khoa Kế toán'!$K$2:$K$346,"Bỏ")</f>
        <v>17</v>
      </c>
      <c r="L22" s="45">
        <f>COUNTIFS('Khoa Kế toán'!$J$2:$J$346,"SV",'Khoa Kế toán'!$D$2:$D$346,"2019-2020")-COUNTIFS('Khoa Kế toán'!$J$2:$J$346,"SV",'Khoa Kế toán'!$D$2:$D$346,"2019-2020",'Khoa Kế toán'!$K$2:$K$346,"Bỏ")</f>
        <v>3</v>
      </c>
      <c r="M22" s="45">
        <f>SUMIFS('Khoa Kế toán'!$E$2:$E$346,'Khoa Kế toán'!$J$2:$J$346,"SV",'Khoa Kế toán'!$D$2:$D$346,"2019-2020")-SUMIFS('Khoa Kế toán'!$E$2:$E$346,'Khoa Kế toán'!$J$2:$J$346,"SV",'Khoa Kế toán'!$D$2:$D$346,"2019-2020",'Khoa Kế toán'!$K$2:$K$346,"Bỏ")</f>
        <v>9</v>
      </c>
      <c r="N22" s="45">
        <f>COUNTIFS('Khoa Kế toán'!$J$2:$J$346,"SV",'Khoa Kế toán'!$D$2:$D$346,"2020-2021")-COUNTIFS('Khoa Kế toán'!$J$2:$J$346,"SV",'Khoa Kế toán'!$D$2:$D$346,"2020-2021",'Khoa Kế toán'!$K$2:$K$346,"Bỏ")</f>
        <v>13</v>
      </c>
      <c r="O22" s="45">
        <f>SUMIFS('Khoa Kế toán'!$E$2:$E$346,'Khoa Kế toán'!$J$2:$J$346,"SV",'Khoa Kế toán'!$D$2:$D$346,"2020-2021")-SUMIFS('Khoa Kế toán'!$E$2:$E$346,'Khoa Kế toán'!$J$2:$J$346,"SV",'Khoa Kế toán'!$D$2:$D$346,"2020-2021",'Khoa Kế toán'!$K$2:$K$346,"Bỏ")</f>
        <v>81</v>
      </c>
      <c r="P22" s="45">
        <f>COUNTIFS('Khoa Kế toán'!$J$2:$J$346,"SV",'Khoa Kế toán'!$D$2:$D$346,"2021-2022")-COUNTIFS('Khoa Kế toán'!$J$2:$J$346,"SV",'Khoa Kế toán'!$D$2:$D$346,"2021-2022",'Khoa Kế toán'!$K$2:$K$346,"Bỏ")</f>
        <v>43</v>
      </c>
      <c r="Q22" s="45">
        <f>SUMIFS('Khoa Kế toán'!$E$2:$E$346,'Khoa Kế toán'!$J$2:$J$346,"SV",'Khoa Kế toán'!$D$2:$D$346,"2021-2022")-SUMIFS('Khoa Kế toán'!$E$2:$E$346,'Khoa Kế toán'!$J$2:$J$346,"SV",'Khoa Kế toán'!$D$2:$D$346,"2021-2022",'Khoa Kế toán'!$K$2:$K$346,"Bỏ")</f>
        <v>166</v>
      </c>
      <c r="R22" s="45">
        <f>COUNTIFS('Khoa Kế toán'!$J$2:$J$346,"SV",'Khoa Kế toán'!$D$2:$D$346,"2022")-COUNTIFS('Khoa Kế toán'!$J$2:$J$346,"SV",'Khoa Kế toán'!$D$2:$D$346,"2022",'Khoa Kế toán'!$K$2:$K$346,"Bỏ")</f>
        <v>12</v>
      </c>
      <c r="S22" s="45">
        <f>SUMIFS('Khoa Kế toán'!$E$2:$E$346,'Khoa Kế toán'!$J$2:$J$346,"SV",'Khoa Kế toán'!$D$2:$D$346,"2022")-SUMIFS('Khoa Kế toán'!$E$2:$E$346,'Khoa Kế toán'!$J$2:$J$346,"SV",'Khoa Kế toán'!$D$2:$D$346,"2022",'Khoa Kế toán'!$K$2:$K$346,"Bỏ")</f>
        <v>0</v>
      </c>
      <c r="T22" s="45"/>
      <c r="U22" s="39"/>
    </row>
    <row r="23" spans="2:21">
      <c r="B23" s="38" t="s">
        <v>15</v>
      </c>
      <c r="C23" s="15" t="s">
        <v>12</v>
      </c>
      <c r="D23" s="44">
        <f>COUNTIFS('Khoa QTKD'!$J$2:$J$158,"SV",'Khoa QTKD'!$D$2:$D$158,"2015-2016")-COUNTIFS('Khoa QTKD'!$J$2:$J$158,"SV",'Khoa QTKD'!$D$2:$D$158,"2015-2016",'Khoa QTKD'!$K$2:$K$158,"Bỏ")</f>
        <v>9</v>
      </c>
      <c r="E23" s="45">
        <f>SUMIFS('Khoa QTKD'!$E$2:$E$158,'Khoa QTKD'!$J$2:$J$158,"SV",'Khoa QTKD'!$D$2:$D$158,"2015-2016")-SUMIFS('Khoa QTKD'!$E$2:$E$158,'Khoa QTKD'!$J$2:$J$158,"SV",'Khoa QTKD'!$D$2:$D$158,"2015-2016",'Khoa QTKD'!$K$2:$K$158,"Bỏ")</f>
        <v>22.5</v>
      </c>
      <c r="F23" s="45">
        <f>COUNTIFS('Khoa QTKD'!$J$2:$J$158,"SV",'Khoa QTKD'!$D$2:$D$158,"2016-2017")-COUNTIFS('Khoa QTKD'!$J$2:$J$158,"SV",'Khoa QTKD'!$D$2:$D$158,"2016-2017",'Khoa QTKD'!$K$2:$K$158,"Bỏ")</f>
        <v>2</v>
      </c>
      <c r="G23" s="45">
        <f>SUMIFS('Khoa QTKD'!$E$2:$E$158,'Khoa QTKD'!$J$2:$J$158,"SV",'Khoa QTKD'!$D$2:$D$158,"2016-2017")-SUMIFS('Khoa QTKD'!$E$2:$E$158,'Khoa QTKD'!$J$2:$J$158,"SV",'Khoa QTKD'!$D$2:$D$158,"2016-2017",'Khoa QTKD'!$K$2:$K$158,"Bỏ")</f>
        <v>5</v>
      </c>
      <c r="H23" s="45">
        <f>COUNTIFS('Khoa QTKD'!$J$2:$J$158,"SV",'Khoa QTKD'!$D$2:$D$158,"2017-2018")-COUNTIFS('Khoa QTKD'!$J$2:$J$158,"SV",'Khoa QTKD'!$D$2:$D$158,"2017-2018",'Khoa QTKD'!$K$2:$K$158,"Bỏ")</f>
        <v>2</v>
      </c>
      <c r="I23" s="45">
        <f>SUMIFS('Khoa QTKD'!$E$2:$E$158,'Khoa QTKD'!$J$2:$J$158,"SV",'Khoa QTKD'!$D$2:$D$158,"2017-2018")-SUMIFS('Khoa QTKD'!$E$2:$E$158,'Khoa QTKD'!$J$2:$J$158,"SV",'Khoa QTKD'!$D$2:$D$158,"2017-2018",'Khoa QTKD'!$K$2:$K$158,"Bỏ")</f>
        <v>6</v>
      </c>
      <c r="J23" s="45">
        <f>COUNTIFS('Khoa QTKD'!$J$2:$J$158,"SV",'Khoa QTKD'!$D$2:$D$158,"2018-2019")-COUNTIFS('Khoa QTKD'!$J$2:$J$158,"SV",'Khoa QTKD'!$D$2:$D$158,"2018-2019",'Khoa QTKD'!$K$2:$K$158,"Bỏ")</f>
        <v>2</v>
      </c>
      <c r="K23" s="45">
        <f>SUMIFS('Khoa QTKD'!$E$2:$E$158,'Khoa QTKD'!$J$2:$J$158,"SV",'Khoa QTKD'!$D$2:$D$158,"2018-2019")-SUMIFS('Khoa QTKD'!$E$2:$E$158,'Khoa QTKD'!$J$2:$J$158,"SV",'Khoa QTKD'!$D$2:$D$158,"2018-2019",'Khoa QTKD'!$K$2:$K$158,"Bỏ")</f>
        <v>6</v>
      </c>
      <c r="L23" s="45">
        <f>COUNTIFS('Khoa QTKD'!$J$2:$J$158,"SV",'Khoa QTKD'!$D$2:$D$158,"2019-2020")-COUNTIFS('Khoa QTKD'!$J$2:$J$158,"SV",'Khoa QTKD'!$D$2:$D$158,"2019-2020",'Khoa QTKD'!$K$2:$K$158,"Bỏ")</f>
        <v>1</v>
      </c>
      <c r="M23" s="45">
        <f>SUMIFS('Khoa QTKD'!$E$2:$E$158,'Khoa QTKD'!$J$2:$J$158,"SV",'Khoa QTKD'!$D$2:$D$158,"2019-2020")-SUMIFS('Khoa QTKD'!$E$2:$E$158,'Khoa QTKD'!$J$2:$J$158,"SV",'Khoa QTKD'!$D$2:$D$158,"2019-2020",'Khoa QTKD'!$K$2:$K$158,"Bỏ")</f>
        <v>3</v>
      </c>
      <c r="N23" s="45">
        <f>COUNTIFS('Khoa QTKD'!$J$2:$J$158,"SV",'Khoa QTKD'!$D$2:$D$158,"2020-2021")-COUNTIFS('Khoa QTKD'!$J$2:$J$158,"SV",'Khoa QTKD'!$D$2:$D$158,"2020-2021",'Khoa QTKD'!$K$2:$K$158,"Bỏ")</f>
        <v>11</v>
      </c>
      <c r="O23" s="45">
        <f>SUMIFS('Khoa QTKD'!$E$2:$E$158,'Khoa QTKD'!$J$2:$J$158,"SV",'Khoa QTKD'!$D$2:$D$158,"2020-2021")-SUMIFS('Khoa QTKD'!$E$2:$E$158,'Khoa QTKD'!$J$2:$J$158,"SV",'Khoa QTKD'!$D$2:$D$158,"2020-2021",'Khoa QTKD'!$K$2:$K$158,"Bỏ")</f>
        <v>47</v>
      </c>
      <c r="P23" s="45">
        <f>COUNTIFS('Khoa QTKD'!$J$2:$J$158,"SV",'Khoa QTKD'!$D$2:$D$158,"2021-2022")-COUNTIFS('Khoa QTKD'!$J$2:$J$158,"SV",'Khoa QTKD'!$D$2:$D$158,"2021-2022",'Khoa QTKD'!$K$2:$K$158,"Bỏ")</f>
        <v>16</v>
      </c>
      <c r="Q23" s="45">
        <f>SUMIFS('Khoa QTKD'!$E$2:$E$158,'Khoa QTKD'!$J$2:$J$158,"SV",'Khoa QTKD'!$D$2:$D$158,"2021-2022")-SUMIFS('Khoa QTKD'!$E$2:$E$158,'Khoa QTKD'!$J$2:$J$158,"SV",'Khoa QTKD'!$D$2:$D$158,"2021-2022",'Khoa QTKD'!$K$2:$K$158,"Bỏ")</f>
        <v>48</v>
      </c>
      <c r="R23" s="45">
        <f>COUNTIFS('Khoa QTKD'!$J$2:$J$158,"SV",'Khoa QTKD'!$D$2:$D$158,"2022")-COUNTIFS('Khoa QTKD'!$J$2:$J$158,"SV",'Khoa QTKD'!$D$2:$D$158,"2022",'Khoa QTKD'!$K$2:$K$158,"Bỏ")</f>
        <v>0</v>
      </c>
      <c r="S23" s="45">
        <f>SUMIFS('Khoa QTKD'!$E$2:$E$158,'Khoa QTKD'!$J$2:$J$158,"SV",'Khoa QTKD'!$D$2:$D$158,"2022")-SUMIFS('Khoa QTKD'!$E$2:$E$158,'Khoa QTKD'!$J$2:$J$158,"SV",'Khoa QTKD'!$D$2:$D$158,"2022",'Khoa QTKD'!$K$2:$K$158,"Bỏ")</f>
        <v>0</v>
      </c>
      <c r="T23" s="45"/>
      <c r="U23" s="34"/>
    </row>
    <row r="24" spans="2:21">
      <c r="B24" s="38" t="s">
        <v>16</v>
      </c>
      <c r="C24" s="15" t="s">
        <v>12</v>
      </c>
      <c r="D24" s="44">
        <f>COUNTIFS('Khoa NHTC'!$J$2:$J$182,"SV",'Khoa NHTC'!$D$2:$D$182,"2015-2016")-COUNTIFS('Khoa NHTC'!$J$2:$J$182,"SV",'Khoa NHTC'!$D$2:$D$182,"2015-2016",'Khoa NHTC'!$K$2:$K$182,"Bỏ")</f>
        <v>8</v>
      </c>
      <c r="E24" s="45">
        <f>SUMIFS('Khoa NHTC'!$E$2:$E$182,'Khoa NHTC'!$J$2:$J$182,"SV",'Khoa NHTC'!$D$2:$D$182,"2015-2016")-SUMIFS('Khoa NHTC'!$E$2:$E$182,'Khoa NHTC'!$J$2:$J$182,"SV",'Khoa NHTC'!$D$2:$D$182,"2015-2016",'Khoa NHTC'!$K$2:$K$182,"Bỏ")</f>
        <v>20</v>
      </c>
      <c r="F24" s="45">
        <f>COUNTIFS('Khoa NHTC'!$J$2:$J$182,"SV",'Khoa NHTC'!$D$2:$D$182,"2016-2017")-COUNTIFS('Khoa NHTC'!$J$2:$J$182,"SV",'Khoa NHTC'!$D$2:$D$182,"2016-2017",'Khoa NHTC'!$K$2:$K$182,"Bỏ")</f>
        <v>8</v>
      </c>
      <c r="G24" s="45">
        <f>SUMIFS('Khoa NHTC'!$E$2:$E$182,'Khoa NHTC'!$J$2:$J$182,"SV",'Khoa NHTC'!$D$2:$D$182,"2016-2017")-SUMIFS('Khoa NHTC'!$E$2:$E$182,'Khoa NHTC'!$J$2:$J$182,"SV",'Khoa NHTC'!$D$2:$D$182,"2016-2017",'Khoa NHTC'!$K$2:$K$182,"Bỏ")</f>
        <v>20</v>
      </c>
      <c r="H24" s="45">
        <f>COUNTIFS('Khoa NHTC'!$J$2:$J$182,"SV",'Khoa NHTC'!$D$2:$D$182,"2017-2018")-COUNTIFS('Khoa NHTC'!$J$2:$J$182,"SV",'Khoa NHTC'!$D$2:$D$182,"2017-2018",'Khoa NHTC'!$K$2:$K$182,"Bỏ")</f>
        <v>4</v>
      </c>
      <c r="I24" s="45">
        <f>SUMIFS('Khoa NHTC'!$E$2:$E$182,'Khoa NHTC'!$J$2:$J$182,"SV",'Khoa NHTC'!$D$2:$D$182,"2017-2018")-SUMIFS('Khoa NHTC'!$E$2:$E$182,'Khoa NHTC'!$J$2:$J$182,"SV",'Khoa NHTC'!$D$2:$D$182,"2017-2018",'Khoa NHTC'!$K$2:$K$182,"Bỏ")</f>
        <v>12</v>
      </c>
      <c r="J24" s="45">
        <f>COUNTIFS('Khoa NHTC'!$J$2:$J$182,"SV",'Khoa NHTC'!$D$2:$D$182,"2018-2019")-COUNTIFS('Khoa NHTC'!$J$2:$J$182,"SV",'Khoa NHTC'!$D$2:$D$182,"2018-2019",'Khoa NHTC'!$K$2:$K$182,"Bỏ")</f>
        <v>0</v>
      </c>
      <c r="K24" s="45">
        <f>SUMIFS('Khoa NHTC'!$E$2:$E$182,'Khoa NHTC'!$J$2:$J$182,"SV",'Khoa NHTC'!$D$2:$D$182,"2018-2019")-SUMIFS('Khoa NHTC'!$E$2:$E$182,'Khoa NHTC'!$J$2:$J$182,"SV",'Khoa NHTC'!$D$2:$D$182,"2018-2019",'Khoa NHTC'!$K$2:$K$182,"Bỏ")</f>
        <v>0</v>
      </c>
      <c r="L24" s="45">
        <f>COUNTIFS('Khoa NHTC'!$J$2:$J$182,"SV",'Khoa NHTC'!$D$2:$D$182,"2019-2020")-COUNTIFS('Khoa NHTC'!$J$2:$J$182,"SV",'Khoa NHTC'!$D$2:$D$182,"2019-2020",'Khoa NHTC'!$K$2:$K$182,"Bỏ")</f>
        <v>3</v>
      </c>
      <c r="M24" s="45">
        <f>SUMIFS('Khoa NHTC'!$E$2:$E$182,'Khoa NHTC'!$J$2:$J$182,"SV",'Khoa NHTC'!$D$2:$D$182,"2019-2020")-SUMIFS('Khoa NHTC'!$E$2:$E$182,'Khoa NHTC'!$J$2:$J$182,"SV",'Khoa NHTC'!$D$2:$D$182,"2019-2020",'Khoa NHTC'!$K$2:$K$182,"Bỏ")</f>
        <v>9</v>
      </c>
      <c r="N24" s="45">
        <f>COUNTIFS('Khoa NHTC'!$J$2:$J$182,"SV",'Khoa NHTC'!$D$2:$D$182,"2020-2021")-COUNTIFS('Khoa NHTC'!$J$2:$J$182,"SV",'Khoa NHTC'!$D$2:$D$182,"2020-2021",'Khoa NHTC'!$K$2:$K$182,"Bỏ")</f>
        <v>0</v>
      </c>
      <c r="O24" s="45">
        <f>SUMIFS('Khoa NHTC'!$E$2:$E$182,'Khoa NHTC'!$J$2:$J$182,"SV",'Khoa NHTC'!$D$2:$D$182,"2020-2021")-SUMIFS('Khoa NHTC'!$E$2:$E$182,'Khoa NHTC'!$J$2:$J$182,"SV",'Khoa NHTC'!$D$2:$D$182,"2020-2021",'Khoa NHTC'!$K$2:$K$182,"Bỏ")</f>
        <v>0</v>
      </c>
      <c r="P24" s="45">
        <f>COUNTIFS('Khoa NHTC'!$J$2:$J$182,"SV",'Khoa NHTC'!$D$2:$D$182,"2021-2022")-COUNTIFS('Khoa NHTC'!$J$2:$J$182,"SV",'Khoa NHTC'!$D$2:$D$182,"2021-2022",'Khoa NHTC'!$K$2:$K$182,"Bỏ")</f>
        <v>18</v>
      </c>
      <c r="Q24" s="45">
        <f>SUMIFS('Khoa NHTC'!$E$2:$E$182,'Khoa NHTC'!$J$2:$J$182,"SV",'Khoa NHTC'!$D$2:$D$182,"2021-2022")-SUMIFS('Khoa NHTC'!$E$2:$E$182,'Khoa NHTC'!$J$2:$J$182,"SV",'Khoa NHTC'!$D$2:$D$182,"2021-2022",'Khoa NHTC'!$K$2:$K$182,"Bỏ")</f>
        <v>63</v>
      </c>
      <c r="R24" s="45">
        <f>COUNTIFS('Khoa NHTC'!$J$2:$J$182,"SV",'Khoa NHTC'!$D$2:$D$182,"2022")-COUNTIFS('Khoa NHTC'!$J$2:$J$182,"SV",'Khoa NHTC'!$D$2:$D$182,"2022",'Khoa NHTC'!$K$2:$K$182,"Bỏ")</f>
        <v>0</v>
      </c>
      <c r="S24" s="45">
        <f>SUMIFS('Khoa NHTC'!$E$2:$E$182,'Khoa NHTC'!$J$2:$J$182,"SV",'Khoa NHTC'!$D$2:$D$182,"2022")-SUMIFS('Khoa NHTC'!$E$2:$E$182,'Khoa NHTC'!$J$2:$J$182,"SV",'Khoa NHTC'!$D$2:$D$182,"2022",'Khoa NHTC'!$K$2:$K$182,"Bỏ")</f>
        <v>0</v>
      </c>
      <c r="T24" s="45"/>
      <c r="U24" s="34"/>
    </row>
    <row r="25" spans="2:21">
      <c r="B25" s="38" t="s">
        <v>17</v>
      </c>
      <c r="C25" s="15" t="s">
        <v>12</v>
      </c>
      <c r="D25" s="44">
        <f>COUNTIFS('Khoa QLLKT'!$J$2:$J$186,"SV",'Khoa QLLKT'!$D$2:$D$186,"2015-2016")-COUNTIFS('Khoa QLLKT'!$J$2:$J$186,"SV",'Khoa QLLKT'!$D$2:$D$186,"2015-2016",'Khoa QLLKT'!$K$2:$K$186,"Bỏ")</f>
        <v>10</v>
      </c>
      <c r="E25" s="45">
        <f>SUMIFS('Khoa QLLKT'!$E$2:$E$186,'Khoa QLLKT'!$J$2:$J$186,"SV",'Khoa QLLKT'!$D$2:$D$186,"2015-2016")-SUMIFS('Khoa QLLKT'!$E$2:$E$186,'Khoa QLLKT'!$J$2:$J$186,"SV",'Khoa QLLKT'!$D$2:$D$186,"2015-2016",'Khoa QLLKT'!$K$2:$K$186,"Bỏ")</f>
        <v>25</v>
      </c>
      <c r="F25" s="45">
        <f>COUNTIFS('Khoa QLLKT'!$J$2:$J$186,"SV",'Khoa QLLKT'!$D$2:$D$186,"2016-2017")-COUNTIFS('Khoa QLLKT'!$J$2:$J$186,"SV",'Khoa QLLKT'!$D$2:$D$186,"2016-2017",'Khoa QLLKT'!$K$2:$K$186,"Bỏ")</f>
        <v>8</v>
      </c>
      <c r="G25" s="45">
        <f>SUMIFS('Khoa QLLKT'!$E$2:$E$186,'Khoa QLLKT'!$J$2:$J$186,"SV",'Khoa QLLKT'!$D$2:$D$186,"2016-2017")-SUMIFS('Khoa QLLKT'!$E$2:$E$186,'Khoa QLLKT'!$J$2:$J$186,"SV",'Khoa QLLKT'!$D$2:$D$186,"2016-2017",'Khoa QLLKT'!$K$2:$K$186,"Bỏ")</f>
        <v>20</v>
      </c>
      <c r="H25" s="45">
        <f>COUNTIFS('Khoa QLLKT'!$J$2:$J$186,"SV",'Khoa QLLKT'!$D$2:$D$186,"2017-2018")-COUNTIFS('Khoa QLLKT'!$J$2:$J$186,"SV",'Khoa QLLKT'!$D$2:$D$186,"2017-2018",'Khoa QLLKT'!$K$2:$K$186,"Bỏ")</f>
        <v>3</v>
      </c>
      <c r="I25" s="45">
        <f>SUMIFS('Khoa QLLKT'!$E$2:$E$186,'Khoa QLLKT'!$J$2:$J$186,"SV",'Khoa QLLKT'!$D$2:$D$186,"2017-2018")-SUMIFS('Khoa QLLKT'!$E$2:$E$186,'Khoa QLLKT'!$J$2:$J$186,"SV",'Khoa QLLKT'!$D$2:$D$186,"2017-2018",'Khoa QLLKT'!$K$2:$K$186,"Bỏ")</f>
        <v>9</v>
      </c>
      <c r="J25" s="45">
        <f>COUNTIFS('Khoa QLLKT'!$J$2:$J$186,"SV",'Khoa QLLKT'!$D$2:$D$186,"2018-2019")-COUNTIFS('Khoa QLLKT'!$J$2:$J$186,"SV",'Khoa QLLKT'!$D$2:$D$186,"2018-2019",'Khoa QLLKT'!$K$2:$K$186,"Bỏ")</f>
        <v>1</v>
      </c>
      <c r="K25" s="45">
        <f>SUMIFS('Khoa QLLKT'!$E$2:$E$186,'Khoa QLLKT'!$J$2:$J$186,"SV",'Khoa QLLKT'!$D$2:$D$186,"2018-2019")-SUMIFS('Khoa QLLKT'!$E$2:$E$186,'Khoa QLLKT'!$J$2:$J$186,"SV",'Khoa QLLKT'!$D$2:$D$186,"2018-2019",'Khoa QLLKT'!$K$2:$K$186,"Bỏ")</f>
        <v>3</v>
      </c>
      <c r="L25" s="45">
        <f>COUNTIFS('Khoa QLLKT'!$J$2:$J$186,"SV",'Khoa QLLKT'!$D$2:$D$186,"2019-2020")-COUNTIFS('Khoa QLLKT'!$J$2:$J$186,"SV",'Khoa QLLKT'!$D$2:$D$186,"2019-2020",'Khoa QLLKT'!$K$2:$K$186,"Bỏ")</f>
        <v>1</v>
      </c>
      <c r="M25" s="45">
        <f>SUMIFS('Khoa QLLKT'!$E$2:$E$186,'Khoa QLLKT'!$J$2:$J$186,"SV",'Khoa QLLKT'!$D$2:$D$186,"2019-2020")-SUMIFS('Khoa QLLKT'!$E$2:$E$186,'Khoa QLLKT'!$J$2:$J$186,"SV",'Khoa QLLKT'!$D$2:$D$186,"2019-2020",'Khoa QLLKT'!$K$2:$K$186,"Bỏ")</f>
        <v>3</v>
      </c>
      <c r="N25" s="45">
        <f>COUNTIFS('Khoa QLLKT'!$J$2:$J$186,"SV",'Khoa QLLKT'!$D$2:$D$186,"2020-2021")-COUNTIFS('Khoa QLLKT'!$J$2:$J$186,"SV",'Khoa QLLKT'!$D$2:$D$186,"2020-2021",'Khoa QLLKT'!$K$2:$K$186,"Bỏ")</f>
        <v>11</v>
      </c>
      <c r="O25" s="45">
        <f>SUMIFS('Khoa QLLKT'!$E$2:$E$186,'Khoa QLLKT'!$J$2:$J$186,"SV",'Khoa QLLKT'!$D$2:$D$186,"2020-2021")-SUMIFS('Khoa QLLKT'!$E$2:$E$186,'Khoa QLLKT'!$J$2:$J$186,"SV",'Khoa QLLKT'!$D$2:$D$186,"2020-2021",'Khoa QLLKT'!$K$2:$K$186,"Bỏ")</f>
        <v>33</v>
      </c>
      <c r="P25" s="45">
        <f>COUNTIFS('Khoa QLLKT'!$J$2:$J$186,"SV",'Khoa QLLKT'!$D$2:$D$186,"2021-2022")-COUNTIFS('Khoa QLLKT'!$J$2:$J$186,"SV",'Khoa QLLKT'!$D$2:$D$186,"2021-2022",'Khoa QLLKT'!$K$2:$K$186,"Bỏ")</f>
        <v>10</v>
      </c>
      <c r="Q25" s="45">
        <f>SUMIFS('Khoa QLLKT'!$E$2:$E$186,'Khoa QLLKT'!$J$2:$J$186,"SV",'Khoa QLLKT'!$D$2:$D$186,"2021-2022")-SUMIFS('Khoa QLLKT'!$E$2:$E$186,'Khoa QLLKT'!$J$2:$J$186,"SV",'Khoa QLLKT'!$D$2:$D$186,"2021-2022",'Khoa QLLKT'!$K$2:$K$186,"Bỏ")</f>
        <v>30</v>
      </c>
      <c r="R25" s="45">
        <f>COUNTIFS('Khoa QLLKT'!$J$2:$J$186,"SV",'Khoa QLLKT'!$D$2:$D$186,"2022")-COUNTIFS('Khoa QLLKT'!$J$2:$J$186,"SV",'Khoa QLLKT'!$D$2:$D$186,"2022",'Khoa QLLKT'!$K$2:$K$186,"Bỏ")</f>
        <v>0</v>
      </c>
      <c r="S25" s="45">
        <f>SUMIFS('Khoa QLLKT'!$E$2:$E$186,'Khoa QLLKT'!$J$2:$J$186,"SV",'Khoa QLLKT'!$D$2:$D$186,"2022")-SUMIFS('Khoa QLLKT'!$E$2:$E$186,'Khoa QLLKT'!$J$2:$J$186,"SV",'Khoa QLLKT'!$D$2:$D$186,"2022",'Khoa QLLKT'!$K$2:$K$186,"Bỏ")</f>
        <v>0</v>
      </c>
      <c r="T25" s="45"/>
      <c r="U25" s="34"/>
    </row>
    <row r="26" spans="2:21" ht="30">
      <c r="B26" s="40" t="s">
        <v>18</v>
      </c>
      <c r="C26" s="15" t="s">
        <v>12</v>
      </c>
      <c r="D26" s="44">
        <f>COUNTIFS('Khoa Marketing TM&amp;DL'!$J$2:$J$181,"SV",'Khoa Marketing TM&amp;DL'!$D$2:$D$181,"2015-2016")-COUNTIFS('Khoa Marketing TM&amp;DL'!$J$2:$J$181,"SV",'Khoa Marketing TM&amp;DL'!$D$2:$D$181,"2015-2016",'Khoa Marketing TM&amp;DL'!$K$2:$K$181,"Bỏ")</f>
        <v>12</v>
      </c>
      <c r="E26" s="45">
        <f>SUMIFS('Khoa Marketing TM&amp;DL'!$E$2:$E$181,'Khoa Marketing TM&amp;DL'!$J$2:$J$181,"SV",'Khoa Marketing TM&amp;DL'!$D$2:$D$181,"2015-2016")-SUMIFS('Khoa Marketing TM&amp;DL'!$E$2:$E$181,'Khoa Marketing TM&amp;DL'!$J$2:$J$181,"SV",'Khoa Marketing TM&amp;DL'!$D$2:$D$181,"2015-2016",'Khoa Marketing TM&amp;DL'!$K$2:$K$181,"Bỏ")</f>
        <v>30</v>
      </c>
      <c r="F26" s="45">
        <f>COUNTIFS('Khoa Marketing TM&amp;DL'!$J$2:$J$181,"SV",'Khoa Marketing TM&amp;DL'!$D$2:$D$181,"2016-2017")-COUNTIFS('Khoa Marketing TM&amp;DL'!$J$2:$J$181,"SV",'Khoa Marketing TM&amp;DL'!$D$2:$D$181,"2016-2017",'Khoa Marketing TM&amp;DL'!$K$2:$K$181,"Bỏ")</f>
        <v>2</v>
      </c>
      <c r="G26" s="45">
        <f>SUMIFS('Khoa Marketing TM&amp;DL'!$E$2:$E$181,'Khoa Marketing TM&amp;DL'!$J$2:$J$181,"SV",'Khoa Marketing TM&amp;DL'!$D$2:$D$181,"2016-2017")-SUMIFS('Khoa Marketing TM&amp;DL'!$E$2:$E$181,'Khoa Marketing TM&amp;DL'!$J$2:$J$181,"SV",'Khoa Marketing TM&amp;DL'!$D$2:$D$181,"2016-2017",'Khoa Marketing TM&amp;DL'!$K$2:$K$181,"Bỏ")</f>
        <v>5</v>
      </c>
      <c r="H26" s="45">
        <f>COUNTIFS('Khoa Marketing TM&amp;DL'!$J$2:$J$181,"SV",'Khoa Marketing TM&amp;DL'!$D$2:$D$181,"2017-2018")-COUNTIFS('Khoa Marketing TM&amp;DL'!$J$2:$J$181,"SV",'Khoa Marketing TM&amp;DL'!$D$2:$D$181,"2017-2018",'Khoa Marketing TM&amp;DL'!$K$2:$K$181,"Bỏ")</f>
        <v>1</v>
      </c>
      <c r="I26" s="45">
        <f>SUMIFS('Khoa Marketing TM&amp;DL'!$E$2:$E$181,'Khoa Marketing TM&amp;DL'!$J$2:$J$181,"SV",'Khoa Marketing TM&amp;DL'!$D$2:$D$181,"2017-2018")-SUMIFS('Khoa Marketing TM&amp;DL'!$E$2:$E$181,'Khoa Marketing TM&amp;DL'!$J$2:$J$181,"SV",'Khoa Marketing TM&amp;DL'!$D$2:$D$181,"2017-2018",'Khoa Marketing TM&amp;DL'!$K$2:$K$181,"Bỏ")</f>
        <v>3</v>
      </c>
      <c r="J26" s="45">
        <f>COUNTIFS('Khoa Marketing TM&amp;DL'!$J$2:$J$181,"SV",'Khoa Marketing TM&amp;DL'!$D$2:$D$181,"2018-2019")-COUNTIFS('Khoa Marketing TM&amp;DL'!$J$2:$J$181,"SV",'Khoa Marketing TM&amp;DL'!$D$2:$D$181,"2018-2019",'Khoa Marketing TM&amp;DL'!$K$2:$K$181,"Bỏ")</f>
        <v>1</v>
      </c>
      <c r="K26" s="45">
        <f>SUMIFS('Khoa Marketing TM&amp;DL'!$E$2:$E$181,'Khoa Marketing TM&amp;DL'!$J$2:$J$181,"SV",'Khoa Marketing TM&amp;DL'!$D$2:$D$181,"2018-2019")-SUMIFS('Khoa Marketing TM&amp;DL'!$E$2:$E$181,'Khoa Marketing TM&amp;DL'!$J$2:$J$181,"SV",'Khoa Marketing TM&amp;DL'!$D$2:$D$181,"2018-2019",'Khoa Marketing TM&amp;DL'!$K$2:$K$181,"Bỏ")</f>
        <v>3</v>
      </c>
      <c r="L26" s="45">
        <f>COUNTIFS('Khoa Marketing TM&amp;DL'!$J$2:$J$181,"SV",'Khoa Marketing TM&amp;DL'!$D$2:$D$181,"2019-2020")-COUNTIFS('Khoa Marketing TM&amp;DL'!$J$2:$J$181,"SV",'Khoa Marketing TM&amp;DL'!$D$2:$D$181,"2019-2020",'Khoa Marketing TM&amp;DL'!$K$2:$K$181,"Bỏ")</f>
        <v>0</v>
      </c>
      <c r="M26" s="45">
        <f>SUMIFS('Khoa Marketing TM&amp;DL'!$E$2:$E$181,'Khoa Marketing TM&amp;DL'!$J$2:$J$181,"SV",'Khoa Marketing TM&amp;DL'!$D$2:$D$181,"2019-2020")-SUMIFS('Khoa Marketing TM&amp;DL'!$E$2:$E$181,'Khoa Marketing TM&amp;DL'!$J$2:$J$181,"SV",'Khoa Marketing TM&amp;DL'!$D$2:$D$181,"2019-2020",'Khoa Marketing TM&amp;DL'!$K$2:$K$181,"Bỏ")</f>
        <v>0</v>
      </c>
      <c r="N26" s="45">
        <f>COUNTIFS('Khoa Marketing TM&amp;DL'!$J$2:$J$181,"SV",'Khoa Marketing TM&amp;DL'!$D$2:$D$181,"2020-2021")-COUNTIFS('Khoa Marketing TM&amp;DL'!$J$2:$J$181,"SV",'Khoa Marketing TM&amp;DL'!$D$2:$D$181,"2020-2021",'Khoa Marketing TM&amp;DL'!$K$2:$K$181,"Bỏ")</f>
        <v>0</v>
      </c>
      <c r="O26" s="45">
        <f>SUMIFS('Khoa Marketing TM&amp;DL'!$E$2:$E$181,'Khoa Marketing TM&amp;DL'!$J$2:$J$181,"SV",'Khoa Marketing TM&amp;DL'!$D$2:$D$181,"2020-2021")-SUMIFS('Khoa Marketing TM&amp;DL'!$E$2:$E$181,'Khoa Marketing TM&amp;DL'!$J$2:$J$181,"SV",'Khoa Marketing TM&amp;DL'!$D$2:$D$181,"2020-2021",'Khoa Marketing TM&amp;DL'!$K$2:$K$181,"Bỏ")</f>
        <v>0</v>
      </c>
      <c r="P26" s="45">
        <f>COUNTIFS('Khoa Marketing TM&amp;DL'!$J$2:$J$181,"SV",'Khoa Marketing TM&amp;DL'!$D$2:$D$181,"2021-2022")-COUNTIFS('Khoa Marketing TM&amp;DL'!$J$2:$J$181,"SV",'Khoa Marketing TM&amp;DL'!$D$2:$D$181,"2021-2022",'Khoa Marketing TM&amp;DL'!$K$2:$K$181,"Bỏ")</f>
        <v>7</v>
      </c>
      <c r="Q26" s="45">
        <f>SUMIFS('Khoa Marketing TM&amp;DL'!$E$2:$E$181,'Khoa Marketing TM&amp;DL'!$J$2:$J$181,"SV",'Khoa Marketing TM&amp;DL'!$D$2:$D$181,"2021-2022")-SUMIFS('Khoa Marketing TM&amp;DL'!$E$2:$E$181,'Khoa Marketing TM&amp;DL'!$J$2:$J$181,"SV",'Khoa Marketing TM&amp;DL'!$D$2:$D$181,"2021-2022",'Khoa Marketing TM&amp;DL'!$K$2:$K$181,"Bỏ")</f>
        <v>21</v>
      </c>
      <c r="R26" s="45">
        <f>COUNTIFS('Khoa Marketing TM&amp;DL'!$J$2:$J$181,"SV",'Khoa Marketing TM&amp;DL'!$D$2:$D$181,"2022")-COUNTIFS('Khoa Marketing TM&amp;DL'!$J$2:$J$181,"SV",'Khoa Marketing TM&amp;DL'!$D$2:$D$181,"2022",'Khoa Marketing TM&amp;DL'!$K$2:$K$181,"Bỏ")</f>
        <v>0</v>
      </c>
      <c r="S26" s="45">
        <f>SUMIFS('Khoa Marketing TM&amp;DL'!$E$2:$E$181,'Khoa Marketing TM&amp;DL'!$J$2:$J$181,"SV",'Khoa Marketing TM&amp;DL'!$D$2:$D$181,"2022")-SUMIFS('Khoa Marketing TM&amp;DL'!$E$2:$E$181,'Khoa Marketing TM&amp;DL'!$J$2:$J$181,"SV",'Khoa Marketing TM&amp;DL'!$D$2:$D$181,"2022",'Khoa Marketing TM&amp;DL'!$K$2:$K$181,"Bỏ")</f>
        <v>0</v>
      </c>
      <c r="T26" s="45"/>
      <c r="U26" s="34"/>
    </row>
    <row r="27" spans="2:21">
      <c r="B27" s="38" t="s">
        <v>19</v>
      </c>
      <c r="C27" s="15" t="s">
        <v>12</v>
      </c>
      <c r="D27" s="44">
        <f>COUNTIFS('Khoa KHCB'!$J$2:$J$179,"SV",'Khoa KHCB'!$D$2:$D$179,"2015-2016")-COUNTIFS('Khoa KHCB'!$J$2:$J$179,"SV",'Khoa KHCB'!$D$2:$D$179,"2015-2016",'Khoa KHCB'!$K$2:$K$179,"Bỏ")</f>
        <v>1</v>
      </c>
      <c r="E27" s="45">
        <f>SUMIFS('Khoa KHCB'!$E$2:$E$179,'Khoa KHCB'!$J$2:$J$179,"SV",'Khoa KHCB'!$D$2:$D$179,"2015-2016")-SUMIFS('Khoa KHCB'!$E$2:$E$179,'Khoa KHCB'!$J$2:$J$179,"SV",'Khoa KHCB'!$D$2:$D$179,"2015-2016",'Khoa KHCB'!$K$2:$K$179,"Bỏ")</f>
        <v>2.5</v>
      </c>
      <c r="F27" s="45">
        <f>COUNTIFS('Khoa KHCB'!$J$2:$J$179,"SV",'Khoa KHCB'!$D$2:$D$179,"2016-2017")-COUNTIFS('Khoa KHCB'!$J$2:$J$179,"SV",'Khoa KHCB'!$D$2:$D$179,"2016-2017",'Khoa KHCB'!$K$2:$K$179,"Bỏ")</f>
        <v>0</v>
      </c>
      <c r="G27" s="45">
        <f>SUMIFS('Khoa KHCB'!$E$2:$E$179,'Khoa KHCB'!$J$2:$J$179,"SV",'Khoa KHCB'!$D$2:$D$179,"2016-2017")-SUMIFS('Khoa KHCB'!$E$2:$E$179,'Khoa KHCB'!$J$2:$J$179,"SV",'Khoa KHCB'!$D$2:$D$179,"2016-2017",'Khoa KHCB'!$K$2:$K$179,"Bỏ")</f>
        <v>0</v>
      </c>
      <c r="H27" s="45">
        <f>COUNTIFS('Khoa KHCB'!$J$2:$J$179,"SV",'Khoa KHCB'!$D$2:$D$179,"2017-2018")-COUNTIFS('Khoa KHCB'!$J$2:$J$179,"SV",'Khoa KHCB'!$D$2:$D$179,"2017-2018",'Khoa KHCB'!$K$2:$K$179,"Bỏ")</f>
        <v>0</v>
      </c>
      <c r="I27" s="45">
        <f>SUMIFS('Khoa KHCB'!$E$2:$E$179,'Khoa KHCB'!$J$2:$J$179,"SV",'Khoa KHCB'!$D$2:$D$179,"2017-2018")-SUMIFS('Khoa KHCB'!$E$2:$E$179,'Khoa KHCB'!$J$2:$J$179,"SV",'Khoa KHCB'!$D$2:$D$179,"2017-2018",'Khoa KHCB'!$K$2:$K$179,"Bỏ")</f>
        <v>0</v>
      </c>
      <c r="J27" s="45">
        <f>COUNTIFS('Khoa KHCB'!$J$2:$J$179,"SV",'Khoa KHCB'!$D$2:$D$179,"2018-2019")-COUNTIFS('Khoa KHCB'!$J$2:$J$179,"SV",'Khoa KHCB'!$D$2:$D$179,"2018-2019",'Khoa KHCB'!$K$2:$K$179,"Bỏ")</f>
        <v>0</v>
      </c>
      <c r="K27" s="45">
        <f>SUMIFS('Khoa KHCB'!$E$2:$E$179,'Khoa KHCB'!$J$2:$J$179,"SV",'Khoa KHCB'!$D$2:$D$179,"2018-2019")-SUMIFS('Khoa KHCB'!$E$2:$E$179,'Khoa KHCB'!$J$2:$J$179,"SV",'Khoa KHCB'!$D$2:$D$179,"2018-2019",'Khoa KHCB'!$K$2:$K$179,"Bỏ")</f>
        <v>0</v>
      </c>
      <c r="L27" s="45">
        <f>COUNTIFS('Khoa KHCB'!$J$2:$J$179,"SV",'Khoa KHCB'!$D$2:$D$179,"2019-2020")-COUNTIFS('Khoa KHCB'!$J$2:$J$179,"SV",'Khoa KHCB'!$D$2:$D$179,"2019-2020",'Khoa KHCB'!$K$2:$K$179,"Bỏ")</f>
        <v>0</v>
      </c>
      <c r="M27" s="45">
        <f>SUMIFS('Khoa KHCB'!$E$2:$E$179,'Khoa KHCB'!$J$2:$J$179,"SV",'Khoa KHCB'!$D$2:$D$179,"2019-2020")-SUMIFS('Khoa KHCB'!$E$2:$E$179,'Khoa KHCB'!$J$2:$J$179,"SV",'Khoa KHCB'!$D$2:$D$179,"2019-2020",'Khoa KHCB'!$K$2:$K$179,"Bỏ")</f>
        <v>0</v>
      </c>
      <c r="N27" s="45">
        <f>COUNTIFS('Khoa KHCB'!$J$2:$J$179,"SV",'Khoa KHCB'!$D$2:$D$179,"2020-2021")-COUNTIFS('Khoa KHCB'!$J$2:$J$179,"SV",'Khoa KHCB'!$D$2:$D$179,"2020-2021",'Khoa KHCB'!$K$2:$K$179,"Bỏ")</f>
        <v>0</v>
      </c>
      <c r="O27" s="45">
        <f>SUMIFS('Khoa KHCB'!$E$2:$E$179,'Khoa KHCB'!$J$2:$J$179,"SV",'Khoa KHCB'!$D$2:$D$179,"2020-2021")-SUMIFS('Khoa KHCB'!$E$2:$E$179,'Khoa KHCB'!$J$2:$J$179,"SV",'Khoa KHCB'!$D$2:$D$179,"2020-2021",'Khoa KHCB'!$K$2:$K$179,"Bỏ")</f>
        <v>0</v>
      </c>
      <c r="P27" s="45">
        <f>COUNTIFS('Khoa KHCB'!$J$2:$J$179,"SV",'Khoa KHCB'!$D$2:$D$179,"2021-2022")-COUNTIFS('Khoa KHCB'!$J$2:$J$179,"SV",'Khoa KHCB'!$D$2:$D$179,"2021-2022",'Khoa KHCB'!$K$2:$K$179,"Bỏ")</f>
        <v>0</v>
      </c>
      <c r="Q27" s="45">
        <f>SUMIFS('Khoa KHCB'!$E$2:$E$179,'Khoa KHCB'!$J$2:$J$179,"SV",'Khoa KHCB'!$D$2:$D$179,"2021-2022")-SUMIFS('Khoa KHCB'!$E$2:$E$179,'Khoa KHCB'!$J$2:$J$179,"SV",'Khoa KHCB'!$D$2:$D$179,"2021-2022",'Khoa KHCB'!$K$2:$K$179,"Bỏ")</f>
        <v>0</v>
      </c>
      <c r="R27" s="45">
        <f>COUNTIFS('Khoa KHCB'!$J$2:$J$179,"SV",'Khoa KHCB'!$D$2:$D$179,"2022")-COUNTIFS('Khoa KHCB'!$J$2:$J$179,"SV",'Khoa KHCB'!$D$2:$D$179,"2022",'Khoa KHCB'!$K$2:$K$179,"Bỏ")</f>
        <v>0</v>
      </c>
      <c r="S27" s="45">
        <f>SUMIFS('Khoa KHCB'!$E$2:$E$179,'Khoa KHCB'!$J$2:$J$179,"SV",'Khoa KHCB'!$D$2:$D$179,"2022")-SUMIFS('Khoa KHCB'!$E$2:$E$179,'Khoa KHCB'!$J$2:$J$179,"SV",'Khoa KHCB'!$D$2:$D$179,"2022",'Khoa KHCB'!$K$2:$K$179,"Bỏ")</f>
        <v>0</v>
      </c>
      <c r="T27" s="45"/>
      <c r="U27" s="34"/>
    </row>
    <row r="28" spans="2:21">
      <c r="B28" s="38" t="s">
        <v>1056</v>
      </c>
      <c r="C28" s="15" t="s">
        <v>12</v>
      </c>
      <c r="D28" s="44"/>
      <c r="E28" s="45"/>
      <c r="F28" s="45"/>
      <c r="G28" s="45"/>
      <c r="H28" s="45"/>
      <c r="I28" s="45"/>
      <c r="J28" s="45"/>
      <c r="K28" s="45"/>
      <c r="L28" s="45"/>
      <c r="M28" s="45"/>
      <c r="N28" s="45"/>
      <c r="O28" s="45"/>
      <c r="P28" s="45">
        <f>COUNTIFS('VienDDaTTQT; QT&amp;NNL'!$J$3:$J$183,"SV",'VienDDaTTQT; QT&amp;NNL'!$D$3:$D$183,"2021-2022")-COUNTIFS('VienDDaTTQT; QT&amp;NNL'!$J$3:$J$183,"SV",'VienDDaTTQT; QT&amp;NNL'!$D$3:$D$183,"2021-2022",'VienDDaTTQT; QT&amp;NNL'!$K$3:$K$183,"Bỏ")</f>
        <v>5</v>
      </c>
      <c r="Q28" s="45">
        <f>SUMIFS('VienDDaTTQT; QT&amp;NNL'!$E$3:$E$183,'VienDDaTTQT; QT&amp;NNL'!$J$3:$J$183,"SV",'VienDDaTTQT; QT&amp;NNL'!$D$3:$D$183,"2021-2022")-SUMIFS('VienDDaTTQT; QT&amp;NNL'!$E$3:$E$183,'VienDDaTTQT; QT&amp;NNL'!$J$3:$J$183,"SV",'VienDDaTTQT; QT&amp;NNL'!$D$3:$D$183,"2021-2022",'VienDDaTTQT; QT&amp;NNL'!$K$3:$K$183,"Bỏ")</f>
        <v>148.19999999999999</v>
      </c>
      <c r="R28" s="45">
        <f>COUNTIFS('VienDDaTTQT; QT&amp;NNL'!$J$3:$J$183,"SV",'VienDDaTTQT; QT&amp;NNL'!$D$3:$D$183,"2022")-COUNTIFS('VienDDaTTQT; QT&amp;NNL'!$J$3:$J$183,"SV",'VienDDaTTQT; QT&amp;NNL'!$D$3:$D$183,"2022",'VienDDaTTQT; QT&amp;NNL'!$K$3:$K$183,"Bỏ")</f>
        <v>0</v>
      </c>
      <c r="S28" s="45">
        <f>SUMIFS('VienDDaTTQT; QT&amp;NNL'!$E$3:$E$183,'VienDDaTTQT; QT&amp;NNL'!$J$3:$J$183,"SV",'VienDDaTTQT; QT&amp;NNL'!$D$3:$D$183,"2022")-SUMIFS('VienDDaTTQT; QT&amp;NNL'!$E$3:$E$183,'VienDDaTTQT; QT&amp;NNL'!$J$3:$J$183,"SV",'VienDDaTTQT; QT&amp;NNL'!$D$3:$D$183,"2022",'VienDDaTTQT; QT&amp;NNL'!$K$3:$K$183,"Bỏ")</f>
        <v>0</v>
      </c>
      <c r="T28" s="45"/>
      <c r="U28" s="44"/>
    </row>
    <row r="29" spans="2:21">
      <c r="B29" s="43" t="s">
        <v>798</v>
      </c>
      <c r="C29" s="42"/>
      <c r="D29" s="35">
        <f>SUM(D21:D28)</f>
        <v>56</v>
      </c>
      <c r="E29" s="35">
        <f t="shared" ref="E29" si="1">SUM(E21:E28)</f>
        <v>140</v>
      </c>
      <c r="F29" s="35">
        <f t="shared" ref="F29" si="2">SUM(F21:F28)</f>
        <v>32</v>
      </c>
      <c r="G29" s="35">
        <f t="shared" ref="G29" si="3">SUM(G21:G28)</f>
        <v>81</v>
      </c>
      <c r="H29" s="35">
        <f t="shared" ref="H29" si="4">SUM(H21:H28)</f>
        <v>14</v>
      </c>
      <c r="I29" s="35">
        <f t="shared" ref="I29" si="5">SUM(I21:I28)</f>
        <v>42</v>
      </c>
      <c r="J29" s="35">
        <f t="shared" ref="J29" si="6">SUM(J21:J28)</f>
        <v>11</v>
      </c>
      <c r="K29" s="35">
        <f t="shared" ref="K29" si="7">SUM(K21:K28)</f>
        <v>35</v>
      </c>
      <c r="L29" s="35">
        <f t="shared" ref="L29" si="8">SUM(L21:L28)</f>
        <v>8</v>
      </c>
      <c r="M29" s="35">
        <f t="shared" ref="M29" si="9">SUM(M21:M28)</f>
        <v>24</v>
      </c>
      <c r="N29" s="35">
        <f t="shared" ref="N29" si="10">SUM(N21:N28)</f>
        <v>38</v>
      </c>
      <c r="O29" s="35">
        <f t="shared" ref="O29" si="11">SUM(O21:O28)</f>
        <v>170</v>
      </c>
      <c r="P29" s="35">
        <f t="shared" ref="P29" si="12">SUM(P21:P28)</f>
        <v>105</v>
      </c>
      <c r="Q29" s="35">
        <f t="shared" ref="Q29" si="13">SUM(Q21:Q28)</f>
        <v>494.2</v>
      </c>
      <c r="R29" s="35"/>
      <c r="S29" s="35"/>
      <c r="T29" s="35"/>
      <c r="U29" s="42"/>
    </row>
  </sheetData>
  <mergeCells count="24">
    <mergeCell ref="N18:O18"/>
    <mergeCell ref="B19:B20"/>
    <mergeCell ref="C19:C20"/>
    <mergeCell ref="U19:U20"/>
    <mergeCell ref="D18:E18"/>
    <mergeCell ref="F18:G18"/>
    <mergeCell ref="H18:I18"/>
    <mergeCell ref="J18:K18"/>
    <mergeCell ref="L18:M18"/>
    <mergeCell ref="P18:Q18"/>
    <mergeCell ref="R18:S18"/>
    <mergeCell ref="A2:U2"/>
    <mergeCell ref="N4:O4"/>
    <mergeCell ref="A5:A6"/>
    <mergeCell ref="B5:B6"/>
    <mergeCell ref="C5:C6"/>
    <mergeCell ref="U5:U6"/>
    <mergeCell ref="D4:E4"/>
    <mergeCell ref="F4:G4"/>
    <mergeCell ref="H4:I4"/>
    <mergeCell ref="J4:K4"/>
    <mergeCell ref="L4:M4"/>
    <mergeCell ref="P4:Q4"/>
    <mergeCell ref="R4:S4"/>
  </mergeCell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N8" sqref="N8"/>
    </sheetView>
  </sheetViews>
  <sheetFormatPr defaultRowHeight="15"/>
  <cols>
    <col min="1" max="1" width="4.85546875" customWidth="1"/>
    <col min="2" max="2" width="45.28515625" customWidth="1"/>
    <col min="3" max="3" width="23.28515625" customWidth="1"/>
  </cols>
  <sheetData>
    <row r="1" spans="1:12">
      <c r="A1" s="164" t="s">
        <v>1057</v>
      </c>
      <c r="B1" s="163" t="s">
        <v>1058</v>
      </c>
      <c r="C1" s="163" t="s">
        <v>1059</v>
      </c>
      <c r="D1" s="163" t="s">
        <v>1060</v>
      </c>
      <c r="E1" s="163"/>
      <c r="F1" s="163" t="s">
        <v>1061</v>
      </c>
      <c r="G1" s="163"/>
      <c r="H1" s="163" t="s">
        <v>1062</v>
      </c>
      <c r="I1" s="163"/>
      <c r="J1" s="163"/>
      <c r="K1" s="163"/>
      <c r="L1" s="86" t="s">
        <v>1063</v>
      </c>
    </row>
    <row r="2" spans="1:12" ht="25.5">
      <c r="A2" s="164"/>
      <c r="B2" s="163"/>
      <c r="C2" s="163"/>
      <c r="D2" s="87" t="s">
        <v>1064</v>
      </c>
      <c r="E2" s="88" t="s">
        <v>1065</v>
      </c>
      <c r="F2" s="85" t="s">
        <v>1066</v>
      </c>
      <c r="G2" s="85" t="s">
        <v>1067</v>
      </c>
      <c r="H2" s="87" t="s">
        <v>1068</v>
      </c>
      <c r="I2" s="89" t="s">
        <v>1069</v>
      </c>
      <c r="J2" s="90" t="s">
        <v>1070</v>
      </c>
      <c r="K2" s="85" t="s">
        <v>1071</v>
      </c>
      <c r="L2" s="91" t="s">
        <v>1072</v>
      </c>
    </row>
    <row r="3" spans="1:12">
      <c r="A3" s="81">
        <v>1</v>
      </c>
      <c r="B3" s="83">
        <v>2</v>
      </c>
      <c r="C3" s="82">
        <v>3</v>
      </c>
      <c r="D3" s="92">
        <v>4</v>
      </c>
      <c r="E3" s="93">
        <v>5</v>
      </c>
      <c r="F3" s="82">
        <v>6</v>
      </c>
      <c r="G3" s="82">
        <v>7</v>
      </c>
      <c r="H3" s="92">
        <v>8</v>
      </c>
      <c r="I3" s="92">
        <v>9</v>
      </c>
      <c r="J3" s="82">
        <v>10</v>
      </c>
      <c r="K3" s="82">
        <v>11</v>
      </c>
      <c r="L3" s="94"/>
    </row>
    <row r="4" spans="1:12">
      <c r="A4" s="81"/>
      <c r="B4" s="85" t="s">
        <v>1073</v>
      </c>
      <c r="C4" s="82"/>
      <c r="D4" s="82"/>
      <c r="E4" s="82"/>
      <c r="F4" s="82"/>
      <c r="G4" s="82"/>
      <c r="H4" s="82"/>
      <c r="I4" s="82"/>
      <c r="J4" s="82"/>
      <c r="K4" s="82"/>
      <c r="L4" s="95"/>
    </row>
    <row r="5" spans="1:12">
      <c r="A5" s="81"/>
      <c r="B5" s="96" t="s">
        <v>1074</v>
      </c>
      <c r="C5" s="82"/>
      <c r="D5" s="82"/>
      <c r="E5" s="82"/>
      <c r="F5" s="82"/>
      <c r="G5" s="82"/>
      <c r="H5" s="82"/>
      <c r="I5" s="82"/>
      <c r="J5" s="82"/>
      <c r="K5" s="82"/>
      <c r="L5" s="95"/>
    </row>
    <row r="6" spans="1:12" ht="25.5">
      <c r="A6" s="81">
        <v>1</v>
      </c>
      <c r="B6" s="98" t="s">
        <v>829</v>
      </c>
      <c r="C6" s="98" t="s">
        <v>333</v>
      </c>
      <c r="D6" s="102" t="s">
        <v>1101</v>
      </c>
      <c r="E6" s="102" t="s">
        <v>1102</v>
      </c>
      <c r="F6" s="97"/>
      <c r="G6" s="97"/>
      <c r="H6" s="82"/>
      <c r="I6" s="82" t="s">
        <v>1075</v>
      </c>
      <c r="J6" s="82"/>
      <c r="K6" s="82"/>
      <c r="L6" s="95"/>
    </row>
    <row r="7" spans="1:12" ht="25.5">
      <c r="A7" s="81">
        <v>2</v>
      </c>
      <c r="B7" s="98" t="s">
        <v>830</v>
      </c>
      <c r="C7" s="98" t="s">
        <v>831</v>
      </c>
      <c r="D7" s="102" t="s">
        <v>1101</v>
      </c>
      <c r="E7" s="102" t="s">
        <v>1102</v>
      </c>
      <c r="F7" s="82"/>
      <c r="G7" s="82"/>
      <c r="H7" s="82"/>
      <c r="I7" s="82" t="s">
        <v>1075</v>
      </c>
      <c r="J7" s="82"/>
      <c r="K7" s="82"/>
      <c r="L7" s="95"/>
    </row>
    <row r="8" spans="1:12" ht="38.25">
      <c r="A8" s="81">
        <v>3</v>
      </c>
      <c r="B8" s="98" t="s">
        <v>832</v>
      </c>
      <c r="C8" s="98" t="s">
        <v>833</v>
      </c>
      <c r="D8" s="102" t="s">
        <v>1101</v>
      </c>
      <c r="E8" s="102" t="s">
        <v>1102</v>
      </c>
      <c r="F8" s="82"/>
      <c r="G8" s="82"/>
      <c r="H8" s="82"/>
      <c r="I8" s="82" t="s">
        <v>1075</v>
      </c>
      <c r="J8" s="82"/>
      <c r="K8" s="82"/>
      <c r="L8" s="95"/>
    </row>
    <row r="9" spans="1:12" ht="38.25">
      <c r="A9" s="81">
        <v>4</v>
      </c>
      <c r="B9" s="98" t="s">
        <v>834</v>
      </c>
      <c r="C9" s="98" t="s">
        <v>835</v>
      </c>
      <c r="D9" s="102" t="s">
        <v>1101</v>
      </c>
      <c r="E9" s="102" t="s">
        <v>1102</v>
      </c>
      <c r="F9" s="82"/>
      <c r="G9" s="82"/>
      <c r="H9" s="82"/>
      <c r="I9" s="82" t="s">
        <v>1076</v>
      </c>
      <c r="J9" s="82"/>
      <c r="K9" s="82"/>
      <c r="L9" s="95"/>
    </row>
    <row r="10" spans="1:12" ht="25.5">
      <c r="A10" s="81">
        <v>5</v>
      </c>
      <c r="B10" s="98" t="s">
        <v>920</v>
      </c>
      <c r="C10" s="98" t="s">
        <v>921</v>
      </c>
      <c r="D10" s="102" t="s">
        <v>1101</v>
      </c>
      <c r="E10" s="102" t="s">
        <v>1102</v>
      </c>
      <c r="F10" s="82"/>
      <c r="G10" s="82"/>
      <c r="H10" s="82"/>
      <c r="I10" s="82" t="s">
        <v>1076</v>
      </c>
      <c r="J10" s="82"/>
      <c r="K10" s="82"/>
      <c r="L10" s="95"/>
    </row>
    <row r="11" spans="1:12" ht="25.5">
      <c r="A11" s="81">
        <v>6</v>
      </c>
      <c r="B11" s="98" t="s">
        <v>976</v>
      </c>
      <c r="C11" s="99" t="s">
        <v>380</v>
      </c>
      <c r="D11" s="102" t="s">
        <v>1101</v>
      </c>
      <c r="E11" s="102" t="s">
        <v>1102</v>
      </c>
      <c r="F11" s="82"/>
      <c r="G11" s="82"/>
      <c r="H11" s="82"/>
      <c r="I11" s="82" t="s">
        <v>1077</v>
      </c>
      <c r="J11" s="82"/>
      <c r="K11" s="82"/>
      <c r="L11" s="95"/>
    </row>
    <row r="12" spans="1:12" ht="25.5">
      <c r="A12" s="81">
        <v>7</v>
      </c>
      <c r="B12" s="98" t="s">
        <v>1030</v>
      </c>
      <c r="C12" s="100" t="s">
        <v>587</v>
      </c>
      <c r="D12" s="102" t="s">
        <v>1101</v>
      </c>
      <c r="E12" s="102" t="s">
        <v>1102</v>
      </c>
      <c r="F12" s="82"/>
      <c r="G12" s="82"/>
      <c r="H12" s="82"/>
      <c r="I12" s="82" t="s">
        <v>1075</v>
      </c>
      <c r="J12" s="82"/>
      <c r="K12" s="82"/>
    </row>
    <row r="13" spans="1:12" ht="25.5">
      <c r="A13" s="81">
        <v>8</v>
      </c>
      <c r="B13" s="98" t="s">
        <v>1031</v>
      </c>
      <c r="C13" s="100" t="s">
        <v>1032</v>
      </c>
      <c r="D13" s="102" t="s">
        <v>1101</v>
      </c>
      <c r="E13" s="102" t="s">
        <v>1102</v>
      </c>
      <c r="F13" s="82"/>
      <c r="G13" s="82"/>
      <c r="H13" s="82"/>
      <c r="I13" s="82" t="s">
        <v>1077</v>
      </c>
      <c r="J13" s="82"/>
      <c r="K13" s="82"/>
    </row>
    <row r="14" spans="1:12" ht="25.5">
      <c r="A14" s="81">
        <v>9</v>
      </c>
      <c r="B14" s="98" t="s">
        <v>1033</v>
      </c>
      <c r="C14" s="100" t="s">
        <v>1034</v>
      </c>
      <c r="D14" s="102" t="s">
        <v>1101</v>
      </c>
      <c r="E14" s="102" t="s">
        <v>1102</v>
      </c>
      <c r="F14" s="82"/>
      <c r="G14" s="82"/>
      <c r="H14" s="82"/>
      <c r="I14" s="82" t="s">
        <v>1077</v>
      </c>
      <c r="J14" s="82"/>
      <c r="K14" s="82"/>
    </row>
    <row r="15" spans="1:12" ht="38.25">
      <c r="A15" s="81">
        <v>10</v>
      </c>
      <c r="B15" s="98" t="s">
        <v>1035</v>
      </c>
      <c r="C15" s="100" t="s">
        <v>1036</v>
      </c>
      <c r="D15" s="102" t="s">
        <v>1101</v>
      </c>
      <c r="E15" s="102" t="s">
        <v>1102</v>
      </c>
      <c r="F15" s="82"/>
      <c r="G15" s="82"/>
      <c r="H15" s="82"/>
      <c r="I15" s="82" t="s">
        <v>1077</v>
      </c>
      <c r="J15" s="82"/>
      <c r="K15" s="82"/>
    </row>
    <row r="16" spans="1:12" ht="38.25">
      <c r="A16" s="81">
        <v>11</v>
      </c>
      <c r="B16" s="98" t="s">
        <v>1037</v>
      </c>
      <c r="C16" s="100" t="s">
        <v>686</v>
      </c>
      <c r="D16" s="102" t="s">
        <v>1101</v>
      </c>
      <c r="E16" s="102" t="s">
        <v>1102</v>
      </c>
      <c r="F16" s="82"/>
      <c r="G16" s="82"/>
      <c r="H16" s="82"/>
      <c r="I16" s="82" t="s">
        <v>1077</v>
      </c>
      <c r="J16" s="82"/>
      <c r="K16" s="82"/>
    </row>
    <row r="17" spans="1:11">
      <c r="A17" s="81"/>
      <c r="B17" s="101" t="s">
        <v>1078</v>
      </c>
      <c r="C17" s="100"/>
      <c r="D17" s="102"/>
      <c r="E17" s="102"/>
      <c r="F17" s="84"/>
      <c r="G17" s="84"/>
      <c r="H17" s="82"/>
      <c r="I17" s="82"/>
      <c r="J17" s="82"/>
      <c r="K17" s="82"/>
    </row>
    <row r="18" spans="1:11" ht="25.5">
      <c r="A18" s="81">
        <v>1</v>
      </c>
      <c r="B18" s="98" t="s">
        <v>1079</v>
      </c>
      <c r="C18" s="98" t="s">
        <v>847</v>
      </c>
      <c r="D18" s="102" t="s">
        <v>1101</v>
      </c>
      <c r="E18" s="102" t="s">
        <v>1102</v>
      </c>
      <c r="F18" s="106">
        <v>3</v>
      </c>
      <c r="G18" s="82">
        <v>0</v>
      </c>
      <c r="H18" s="82"/>
      <c r="I18" s="82" t="s">
        <v>1076</v>
      </c>
      <c r="J18" s="82"/>
      <c r="K18" s="82"/>
    </row>
    <row r="19" spans="1:11" ht="38.25">
      <c r="A19" s="81">
        <v>2</v>
      </c>
      <c r="B19" s="98" t="s">
        <v>848</v>
      </c>
      <c r="C19" s="98" t="s">
        <v>849</v>
      </c>
      <c r="D19" s="102" t="s">
        <v>1101</v>
      </c>
      <c r="E19" s="102" t="s">
        <v>1102</v>
      </c>
      <c r="F19" s="106">
        <v>3</v>
      </c>
      <c r="G19" s="82">
        <v>0</v>
      </c>
      <c r="H19" s="82"/>
      <c r="I19" s="82" t="s">
        <v>1076</v>
      </c>
      <c r="J19" s="82"/>
      <c r="K19" s="82"/>
    </row>
    <row r="20" spans="1:11" ht="25.5">
      <c r="A20" s="81">
        <v>3</v>
      </c>
      <c r="B20" s="98" t="s">
        <v>850</v>
      </c>
      <c r="C20" s="98" t="s">
        <v>851</v>
      </c>
      <c r="D20" s="102" t="s">
        <v>1101</v>
      </c>
      <c r="E20" s="102" t="s">
        <v>1102</v>
      </c>
      <c r="F20" s="106">
        <v>3</v>
      </c>
      <c r="G20" s="82">
        <v>0</v>
      </c>
      <c r="H20" s="82"/>
      <c r="I20" s="82" t="s">
        <v>1076</v>
      </c>
      <c r="J20" s="82"/>
      <c r="K20" s="82"/>
    </row>
    <row r="21" spans="1:11" ht="25.5">
      <c r="A21" s="81">
        <v>4</v>
      </c>
      <c r="B21" s="98" t="s">
        <v>852</v>
      </c>
      <c r="C21" s="100" t="s">
        <v>853</v>
      </c>
      <c r="D21" s="102" t="s">
        <v>1101</v>
      </c>
      <c r="E21" s="102" t="s">
        <v>1102</v>
      </c>
      <c r="F21" s="106">
        <v>3</v>
      </c>
      <c r="G21" s="82">
        <v>0</v>
      </c>
      <c r="H21" s="82"/>
      <c r="I21" s="82" t="s">
        <v>1076</v>
      </c>
      <c r="J21" s="82"/>
      <c r="K21" s="82"/>
    </row>
    <row r="22" spans="1:11" ht="38.25">
      <c r="A22" s="81">
        <v>5</v>
      </c>
      <c r="B22" s="98" t="s">
        <v>854</v>
      </c>
      <c r="C22" s="100" t="s">
        <v>855</v>
      </c>
      <c r="D22" s="102" t="s">
        <v>1101</v>
      </c>
      <c r="E22" s="102" t="s">
        <v>1102</v>
      </c>
      <c r="F22" s="106">
        <v>3</v>
      </c>
      <c r="G22" s="82">
        <v>0</v>
      </c>
      <c r="H22" s="82"/>
      <c r="I22" s="82" t="s">
        <v>1076</v>
      </c>
      <c r="J22" s="82"/>
      <c r="K22" s="82"/>
    </row>
    <row r="23" spans="1:11" ht="25.5">
      <c r="A23" s="81">
        <v>6</v>
      </c>
      <c r="B23" s="98" t="s">
        <v>856</v>
      </c>
      <c r="C23" s="98" t="s">
        <v>857</v>
      </c>
      <c r="D23" s="102" t="s">
        <v>1101</v>
      </c>
      <c r="E23" s="102" t="s">
        <v>1102</v>
      </c>
      <c r="F23" s="106">
        <v>3</v>
      </c>
      <c r="G23" s="82">
        <v>0</v>
      </c>
      <c r="H23" s="82"/>
      <c r="I23" s="82" t="s">
        <v>1076</v>
      </c>
      <c r="J23" s="82"/>
      <c r="K23" s="82"/>
    </row>
    <row r="24" spans="1:11" ht="25.5">
      <c r="A24" s="81">
        <v>7</v>
      </c>
      <c r="B24" s="98" t="s">
        <v>1080</v>
      </c>
      <c r="C24" s="98" t="s">
        <v>859</v>
      </c>
      <c r="D24" s="102" t="s">
        <v>1101</v>
      </c>
      <c r="E24" s="102" t="s">
        <v>1102</v>
      </c>
      <c r="F24" s="106">
        <v>3</v>
      </c>
      <c r="G24" s="82">
        <v>0</v>
      </c>
      <c r="H24" s="82"/>
      <c r="I24" s="82" t="s">
        <v>1076</v>
      </c>
      <c r="J24" s="82"/>
      <c r="K24" s="82"/>
    </row>
    <row r="25" spans="1:11" ht="25.5">
      <c r="A25" s="81">
        <v>8</v>
      </c>
      <c r="B25" s="100" t="s">
        <v>1081</v>
      </c>
      <c r="C25" s="98" t="s">
        <v>863</v>
      </c>
      <c r="D25" s="102" t="s">
        <v>1101</v>
      </c>
      <c r="E25" s="102" t="s">
        <v>1102</v>
      </c>
      <c r="F25" s="106">
        <v>3</v>
      </c>
      <c r="G25" s="82">
        <v>0</v>
      </c>
      <c r="H25" s="82"/>
      <c r="I25" s="82" t="s">
        <v>1076</v>
      </c>
      <c r="J25" s="82"/>
      <c r="K25" s="82"/>
    </row>
    <row r="26" spans="1:11" ht="38.25">
      <c r="A26" s="81">
        <v>9</v>
      </c>
      <c r="B26" s="98" t="s">
        <v>864</v>
      </c>
      <c r="C26" s="100" t="s">
        <v>865</v>
      </c>
      <c r="D26" s="102" t="s">
        <v>1101</v>
      </c>
      <c r="E26" s="102" t="s">
        <v>1102</v>
      </c>
      <c r="F26" s="106">
        <v>3</v>
      </c>
      <c r="G26" s="82">
        <v>0</v>
      </c>
      <c r="H26" s="82"/>
      <c r="I26" s="82" t="s">
        <v>1076</v>
      </c>
      <c r="J26" s="82"/>
      <c r="K26" s="82"/>
    </row>
    <row r="27" spans="1:11" ht="25.5">
      <c r="A27" s="81">
        <v>10</v>
      </c>
      <c r="B27" s="98" t="s">
        <v>1082</v>
      </c>
      <c r="C27" s="98" t="s">
        <v>871</v>
      </c>
      <c r="D27" s="102" t="s">
        <v>1101</v>
      </c>
      <c r="E27" s="102" t="s">
        <v>1102</v>
      </c>
      <c r="F27" s="106">
        <v>3</v>
      </c>
      <c r="G27" s="82">
        <v>0</v>
      </c>
      <c r="H27" s="82"/>
      <c r="I27" s="82" t="s">
        <v>1076</v>
      </c>
      <c r="J27" s="82"/>
      <c r="K27" s="82"/>
    </row>
    <row r="28" spans="1:11" ht="25.5">
      <c r="A28" s="81">
        <v>11</v>
      </c>
      <c r="B28" s="98" t="s">
        <v>872</v>
      </c>
      <c r="C28" s="98" t="s">
        <v>1083</v>
      </c>
      <c r="D28" s="102" t="s">
        <v>1101</v>
      </c>
      <c r="E28" s="102" t="s">
        <v>1102</v>
      </c>
      <c r="F28" s="106">
        <v>3</v>
      </c>
      <c r="G28" s="82">
        <v>0</v>
      </c>
      <c r="H28" s="82"/>
      <c r="I28" s="82" t="s">
        <v>1076</v>
      </c>
      <c r="J28" s="82"/>
      <c r="K28" s="82"/>
    </row>
    <row r="29" spans="1:11" ht="25.5">
      <c r="A29" s="81">
        <v>12</v>
      </c>
      <c r="B29" s="98" t="s">
        <v>874</v>
      </c>
      <c r="C29" s="98" t="s">
        <v>875</v>
      </c>
      <c r="D29" s="102" t="s">
        <v>1101</v>
      </c>
      <c r="E29" s="102" t="s">
        <v>1102</v>
      </c>
      <c r="F29" s="106">
        <v>3</v>
      </c>
      <c r="G29" s="82">
        <v>0</v>
      </c>
      <c r="H29" s="82"/>
      <c r="I29" s="82" t="s">
        <v>1076</v>
      </c>
      <c r="J29" s="82"/>
      <c r="K29" s="82"/>
    </row>
    <row r="30" spans="1:11" ht="25.5">
      <c r="A30" s="81">
        <v>13</v>
      </c>
      <c r="B30" s="98" t="s">
        <v>1084</v>
      </c>
      <c r="C30" s="98" t="s">
        <v>877</v>
      </c>
      <c r="D30" s="102" t="s">
        <v>1101</v>
      </c>
      <c r="E30" s="102" t="s">
        <v>1102</v>
      </c>
      <c r="F30" s="106">
        <v>3</v>
      </c>
      <c r="G30" s="82">
        <v>0</v>
      </c>
      <c r="H30" s="82"/>
      <c r="I30" s="82" t="s">
        <v>1076</v>
      </c>
      <c r="J30" s="82"/>
      <c r="K30" s="82"/>
    </row>
    <row r="31" spans="1:11" ht="25.5">
      <c r="A31" s="81">
        <v>14</v>
      </c>
      <c r="B31" s="98" t="s">
        <v>886</v>
      </c>
      <c r="C31" s="98" t="s">
        <v>887</v>
      </c>
      <c r="D31" s="102" t="s">
        <v>1101</v>
      </c>
      <c r="E31" s="102" t="s">
        <v>1102</v>
      </c>
      <c r="F31" s="106">
        <v>3</v>
      </c>
      <c r="G31" s="82">
        <v>0</v>
      </c>
      <c r="H31" s="82"/>
      <c r="I31" s="82" t="s">
        <v>1076</v>
      </c>
      <c r="J31" s="82"/>
      <c r="K31" s="82"/>
    </row>
    <row r="32" spans="1:11" ht="38.25">
      <c r="A32" s="81">
        <v>15</v>
      </c>
      <c r="B32" s="98" t="s">
        <v>926</v>
      </c>
      <c r="C32" s="100" t="s">
        <v>927</v>
      </c>
      <c r="D32" s="102" t="s">
        <v>1101</v>
      </c>
      <c r="E32" s="102" t="s">
        <v>1102</v>
      </c>
      <c r="F32" s="106">
        <v>3</v>
      </c>
      <c r="G32" s="82">
        <v>0</v>
      </c>
      <c r="H32" s="82"/>
      <c r="I32" s="82" t="s">
        <v>1076</v>
      </c>
      <c r="J32" s="82"/>
      <c r="K32" s="82"/>
    </row>
    <row r="33" spans="1:11" ht="25.5">
      <c r="A33" s="81">
        <v>16</v>
      </c>
      <c r="B33" s="98" t="s">
        <v>977</v>
      </c>
      <c r="C33" s="100" t="s">
        <v>978</v>
      </c>
      <c r="D33" s="102" t="s">
        <v>1101</v>
      </c>
      <c r="E33" s="102" t="s">
        <v>1102</v>
      </c>
      <c r="F33" s="106">
        <v>3</v>
      </c>
      <c r="G33" s="82">
        <v>0</v>
      </c>
      <c r="H33" s="82"/>
      <c r="I33" s="82" t="s">
        <v>1076</v>
      </c>
      <c r="J33" s="82"/>
      <c r="K33" s="82"/>
    </row>
    <row r="34" spans="1:11" ht="25.5">
      <c r="A34" s="81">
        <v>17</v>
      </c>
      <c r="B34" s="98" t="s">
        <v>979</v>
      </c>
      <c r="C34" s="100" t="s">
        <v>980</v>
      </c>
      <c r="D34" s="102" t="s">
        <v>1101</v>
      </c>
      <c r="E34" s="102" t="s">
        <v>1102</v>
      </c>
      <c r="F34" s="106">
        <v>3</v>
      </c>
      <c r="G34" s="82">
        <v>0</v>
      </c>
      <c r="H34" s="82"/>
      <c r="I34" s="82" t="s">
        <v>1076</v>
      </c>
      <c r="J34" s="82"/>
      <c r="K34" s="82"/>
    </row>
    <row r="35" spans="1:11" ht="38.25">
      <c r="A35" s="81">
        <v>18</v>
      </c>
      <c r="B35" s="98" t="s">
        <v>981</v>
      </c>
      <c r="C35" s="100" t="s">
        <v>1085</v>
      </c>
      <c r="D35" s="102" t="s">
        <v>1101</v>
      </c>
      <c r="E35" s="102" t="s">
        <v>1102</v>
      </c>
      <c r="F35" s="106">
        <v>3</v>
      </c>
      <c r="G35" s="82">
        <v>0</v>
      </c>
      <c r="H35" s="82"/>
      <c r="I35" s="82" t="s">
        <v>1076</v>
      </c>
      <c r="J35" s="82"/>
      <c r="K35" s="82"/>
    </row>
    <row r="36" spans="1:11" ht="38.25">
      <c r="A36" s="81">
        <v>19</v>
      </c>
      <c r="B36" s="98" t="s">
        <v>983</v>
      </c>
      <c r="C36" s="100" t="s">
        <v>1086</v>
      </c>
      <c r="D36" s="102" t="s">
        <v>1101</v>
      </c>
      <c r="E36" s="102" t="s">
        <v>1102</v>
      </c>
      <c r="F36" s="106">
        <v>3</v>
      </c>
      <c r="G36" s="82">
        <v>0</v>
      </c>
      <c r="H36" s="82"/>
      <c r="I36" s="82" t="s">
        <v>1076</v>
      </c>
      <c r="J36" s="82"/>
      <c r="K36" s="82"/>
    </row>
    <row r="37" spans="1:11" ht="38.25">
      <c r="A37" s="81">
        <v>20</v>
      </c>
      <c r="B37" s="98" t="s">
        <v>985</v>
      </c>
      <c r="C37" s="100" t="s">
        <v>1087</v>
      </c>
      <c r="D37" s="102" t="s">
        <v>1101</v>
      </c>
      <c r="E37" s="102" t="s">
        <v>1102</v>
      </c>
      <c r="F37" s="106">
        <v>3</v>
      </c>
      <c r="G37" s="82">
        <v>0</v>
      </c>
      <c r="H37" s="82"/>
      <c r="I37" s="82" t="s">
        <v>1076</v>
      </c>
      <c r="J37" s="82"/>
      <c r="K37" s="82"/>
    </row>
    <row r="38" spans="1:11" ht="25.5">
      <c r="A38" s="81">
        <v>21</v>
      </c>
      <c r="B38" s="98" t="s">
        <v>987</v>
      </c>
      <c r="C38" s="100" t="s">
        <v>1088</v>
      </c>
      <c r="D38" s="102" t="s">
        <v>1101</v>
      </c>
      <c r="E38" s="102" t="s">
        <v>1102</v>
      </c>
      <c r="F38" s="106">
        <v>3</v>
      </c>
      <c r="G38" s="82">
        <v>0</v>
      </c>
      <c r="H38" s="82"/>
      <c r="I38" s="82" t="s">
        <v>1076</v>
      </c>
      <c r="J38" s="82"/>
      <c r="K38" s="82"/>
    </row>
    <row r="39" spans="1:11" ht="25.5">
      <c r="A39" s="81">
        <v>22</v>
      </c>
      <c r="B39" s="98" t="s">
        <v>989</v>
      </c>
      <c r="C39" s="100" t="s">
        <v>1089</v>
      </c>
      <c r="D39" s="102" t="s">
        <v>1101</v>
      </c>
      <c r="E39" s="102" t="s">
        <v>1102</v>
      </c>
      <c r="F39" s="106">
        <v>3</v>
      </c>
      <c r="G39" s="82">
        <v>0</v>
      </c>
      <c r="H39" s="82"/>
      <c r="I39" s="82" t="s">
        <v>1076</v>
      </c>
      <c r="J39" s="82"/>
      <c r="K39" s="82"/>
    </row>
    <row r="40" spans="1:11" ht="38.25">
      <c r="A40" s="81">
        <v>23</v>
      </c>
      <c r="B40" s="98" t="s">
        <v>991</v>
      </c>
      <c r="C40" s="100" t="s">
        <v>1090</v>
      </c>
      <c r="D40" s="102" t="s">
        <v>1101</v>
      </c>
      <c r="E40" s="102" t="s">
        <v>1102</v>
      </c>
      <c r="F40" s="106">
        <v>3</v>
      </c>
      <c r="G40" s="82">
        <v>0</v>
      </c>
      <c r="H40" s="82"/>
      <c r="I40" s="82" t="s">
        <v>1076</v>
      </c>
      <c r="J40" s="82"/>
      <c r="K40" s="82"/>
    </row>
    <row r="41" spans="1:11" ht="25.5">
      <c r="A41" s="81">
        <v>24</v>
      </c>
      <c r="B41" s="98" t="s">
        <v>993</v>
      </c>
      <c r="C41" s="100" t="s">
        <v>1091</v>
      </c>
      <c r="D41" s="102" t="s">
        <v>1101</v>
      </c>
      <c r="E41" s="102" t="s">
        <v>1102</v>
      </c>
      <c r="F41" s="106">
        <v>3</v>
      </c>
      <c r="G41" s="82">
        <v>0</v>
      </c>
      <c r="H41" s="82"/>
      <c r="I41" s="82" t="s">
        <v>1076</v>
      </c>
      <c r="J41" s="82"/>
      <c r="K41" s="82"/>
    </row>
    <row r="42" spans="1:11" ht="38.25">
      <c r="A42" s="81">
        <v>25</v>
      </c>
      <c r="B42" s="98" t="s">
        <v>1092</v>
      </c>
      <c r="C42" s="98" t="s">
        <v>1093</v>
      </c>
      <c r="D42" s="102" t="s">
        <v>1101</v>
      </c>
      <c r="E42" s="102" t="s">
        <v>1102</v>
      </c>
      <c r="F42" s="106">
        <v>3</v>
      </c>
      <c r="G42" s="82">
        <v>0</v>
      </c>
      <c r="H42" s="82"/>
      <c r="I42" s="82" t="s">
        <v>1076</v>
      </c>
      <c r="J42" s="82"/>
      <c r="K42" s="82"/>
    </row>
    <row r="43" spans="1:11" ht="25.5">
      <c r="A43" s="81">
        <v>26</v>
      </c>
      <c r="B43" s="98" t="s">
        <v>866</v>
      </c>
      <c r="C43" s="98" t="s">
        <v>867</v>
      </c>
      <c r="D43" s="102" t="s">
        <v>1101</v>
      </c>
      <c r="E43" s="102" t="s">
        <v>1102</v>
      </c>
      <c r="F43" s="106">
        <v>3</v>
      </c>
      <c r="G43" s="82">
        <v>0</v>
      </c>
      <c r="H43" s="82"/>
      <c r="I43" s="82" t="s">
        <v>1094</v>
      </c>
      <c r="J43" s="82"/>
      <c r="K43" s="82"/>
    </row>
    <row r="44" spans="1:11" ht="25.5">
      <c r="A44" s="81">
        <v>27</v>
      </c>
      <c r="B44" s="98" t="s">
        <v>868</v>
      </c>
      <c r="C44" s="98" t="s">
        <v>869</v>
      </c>
      <c r="D44" s="102" t="s">
        <v>1101</v>
      </c>
      <c r="E44" s="102" t="s">
        <v>1102</v>
      </c>
      <c r="F44" s="106">
        <v>3</v>
      </c>
      <c r="G44" s="82">
        <v>0</v>
      </c>
      <c r="H44" s="82"/>
      <c r="I44" s="82" t="s">
        <v>1094</v>
      </c>
      <c r="J44" s="82"/>
      <c r="K44" s="82"/>
    </row>
    <row r="45" spans="1:11" ht="25.5">
      <c r="A45" s="81">
        <v>28</v>
      </c>
      <c r="B45" s="98" t="s">
        <v>878</v>
      </c>
      <c r="C45" s="98" t="s">
        <v>879</v>
      </c>
      <c r="D45" s="102" t="s">
        <v>1101</v>
      </c>
      <c r="E45" s="102" t="s">
        <v>1102</v>
      </c>
      <c r="F45" s="106">
        <v>3</v>
      </c>
      <c r="G45" s="82">
        <v>0</v>
      </c>
      <c r="H45" s="82"/>
      <c r="I45" s="82" t="s">
        <v>1094</v>
      </c>
      <c r="J45" s="82"/>
      <c r="K45" s="82"/>
    </row>
    <row r="46" spans="1:11" ht="25.5">
      <c r="A46" s="81">
        <v>29</v>
      </c>
      <c r="B46" s="98" t="s">
        <v>880</v>
      </c>
      <c r="C46" s="98" t="s">
        <v>1095</v>
      </c>
      <c r="D46" s="102" t="s">
        <v>1101</v>
      </c>
      <c r="E46" s="102" t="s">
        <v>1102</v>
      </c>
      <c r="F46" s="106">
        <v>3</v>
      </c>
      <c r="G46" s="82">
        <v>0</v>
      </c>
      <c r="H46" s="82"/>
      <c r="I46" s="82" t="s">
        <v>1094</v>
      </c>
      <c r="J46" s="82"/>
      <c r="K46" s="82"/>
    </row>
    <row r="47" spans="1:11" ht="25.5">
      <c r="A47" s="81">
        <v>30</v>
      </c>
      <c r="B47" s="98" t="s">
        <v>1096</v>
      </c>
      <c r="C47" s="98" t="s">
        <v>883</v>
      </c>
      <c r="D47" s="102" t="s">
        <v>1101</v>
      </c>
      <c r="E47" s="102" t="s">
        <v>1102</v>
      </c>
      <c r="F47" s="106">
        <v>3</v>
      </c>
      <c r="G47" s="82">
        <v>0</v>
      </c>
      <c r="H47" s="82"/>
      <c r="I47" s="82" t="s">
        <v>1094</v>
      </c>
      <c r="J47" s="82"/>
      <c r="K47" s="82"/>
    </row>
    <row r="48" spans="1:11" ht="25.5">
      <c r="A48" s="81">
        <v>31</v>
      </c>
      <c r="B48" s="98" t="s">
        <v>884</v>
      </c>
      <c r="C48" s="98" t="s">
        <v>885</v>
      </c>
      <c r="D48" s="102" t="s">
        <v>1101</v>
      </c>
      <c r="E48" s="102" t="s">
        <v>1102</v>
      </c>
      <c r="F48" s="106">
        <v>3</v>
      </c>
      <c r="G48" s="82">
        <v>0</v>
      </c>
      <c r="H48" s="82"/>
      <c r="I48" s="82" t="s">
        <v>1094</v>
      </c>
      <c r="J48" s="82"/>
      <c r="K48" s="82"/>
    </row>
    <row r="49" spans="1:11" ht="38.25">
      <c r="A49" s="81">
        <v>32</v>
      </c>
      <c r="B49" s="98" t="s">
        <v>888</v>
      </c>
      <c r="C49" s="98" t="s">
        <v>889</v>
      </c>
      <c r="D49" s="102" t="s">
        <v>1101</v>
      </c>
      <c r="E49" s="102" t="s">
        <v>1102</v>
      </c>
      <c r="F49" s="106">
        <v>3</v>
      </c>
      <c r="G49" s="82">
        <v>0</v>
      </c>
      <c r="H49" s="82"/>
      <c r="I49" s="82" t="s">
        <v>1094</v>
      </c>
      <c r="J49" s="82"/>
      <c r="K49" s="82"/>
    </row>
    <row r="50" spans="1:11" ht="25.5">
      <c r="A50" s="81">
        <v>33</v>
      </c>
      <c r="B50" s="103" t="s">
        <v>922</v>
      </c>
      <c r="C50" s="104" t="s">
        <v>923</v>
      </c>
      <c r="D50" s="105" t="s">
        <v>1101</v>
      </c>
      <c r="E50" s="102" t="s">
        <v>1102</v>
      </c>
      <c r="F50" s="106">
        <v>3</v>
      </c>
      <c r="G50" s="82">
        <v>0</v>
      </c>
      <c r="H50" s="82"/>
      <c r="I50" s="82" t="s">
        <v>1094</v>
      </c>
      <c r="J50" s="82"/>
      <c r="K50" s="82"/>
    </row>
    <row r="51" spans="1:11" ht="38.25">
      <c r="A51" s="81">
        <v>34</v>
      </c>
      <c r="B51" s="103" t="s">
        <v>924</v>
      </c>
      <c r="C51" s="104" t="s">
        <v>925</v>
      </c>
      <c r="D51" s="105" t="s">
        <v>1101</v>
      </c>
      <c r="E51" s="102" t="s">
        <v>1102</v>
      </c>
      <c r="F51" s="106">
        <v>3</v>
      </c>
      <c r="G51" s="82">
        <v>0</v>
      </c>
      <c r="H51" s="82"/>
      <c r="I51" s="82" t="s">
        <v>1094</v>
      </c>
      <c r="J51" s="82"/>
      <c r="K51" s="82"/>
    </row>
    <row r="52" spans="1:11" ht="38.25">
      <c r="A52" s="81">
        <v>35</v>
      </c>
      <c r="B52" s="103" t="s">
        <v>1097</v>
      </c>
      <c r="C52" s="103" t="s">
        <v>1098</v>
      </c>
      <c r="D52" s="105" t="s">
        <v>1101</v>
      </c>
      <c r="E52" s="102" t="s">
        <v>1102</v>
      </c>
      <c r="F52" s="82">
        <v>0</v>
      </c>
      <c r="G52" s="82">
        <v>3</v>
      </c>
      <c r="H52" s="82"/>
      <c r="I52" s="82" t="s">
        <v>1094</v>
      </c>
      <c r="J52" s="82"/>
      <c r="K52" s="82"/>
    </row>
    <row r="53" spans="1:11" ht="38.25">
      <c r="A53" s="81">
        <v>36</v>
      </c>
      <c r="B53" s="98" t="s">
        <v>1099</v>
      </c>
      <c r="C53" s="98" t="s">
        <v>1100</v>
      </c>
      <c r="D53" s="102" t="s">
        <v>1101</v>
      </c>
      <c r="E53" s="102" t="s">
        <v>1102</v>
      </c>
      <c r="F53" s="82">
        <v>0</v>
      </c>
      <c r="G53" s="82">
        <v>3</v>
      </c>
      <c r="H53" s="82"/>
      <c r="I53" s="82" t="s">
        <v>1094</v>
      </c>
      <c r="J53" s="82"/>
      <c r="K53" s="82"/>
    </row>
  </sheetData>
  <mergeCells count="6">
    <mergeCell ref="H1:K1"/>
    <mergeCell ref="A1:A2"/>
    <mergeCell ref="B1:B2"/>
    <mergeCell ref="C1:C2"/>
    <mergeCell ref="D1:E1"/>
    <mergeCell ref="F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abSelected="1" topLeftCell="A53" zoomScale="73" zoomScaleNormal="73" workbookViewId="0">
      <selection activeCell="F53" sqref="F1:F1048576"/>
    </sheetView>
  </sheetViews>
  <sheetFormatPr defaultColWidth="9.140625" defaultRowHeight="15"/>
  <cols>
    <col min="1" max="1" width="9.140625" style="18"/>
    <col min="2" max="2" width="38.5703125" style="18" customWidth="1"/>
    <col min="3" max="3" width="26.140625" style="18" customWidth="1"/>
    <col min="4" max="4" width="12" style="18" customWidth="1"/>
    <col min="5" max="9" width="13" style="18" customWidth="1"/>
    <col min="10" max="11" width="9.140625" style="18"/>
    <col min="12" max="12" width="8" style="18" customWidth="1"/>
    <col min="13" max="13" width="12.140625" style="18" customWidth="1"/>
    <col min="14" max="16384" width="9.140625" style="18"/>
  </cols>
  <sheetData>
    <row r="1" spans="1:11" ht="28.5">
      <c r="A1" s="47" t="s">
        <v>0</v>
      </c>
      <c r="B1" s="47" t="s">
        <v>20</v>
      </c>
      <c r="C1" s="47" t="s">
        <v>22</v>
      </c>
      <c r="D1" s="47" t="s">
        <v>21</v>
      </c>
      <c r="E1" s="47" t="s">
        <v>8</v>
      </c>
      <c r="F1" s="109" t="s">
        <v>1103</v>
      </c>
      <c r="G1" s="117" t="s">
        <v>1104</v>
      </c>
      <c r="H1" s="117" t="s">
        <v>1113</v>
      </c>
      <c r="I1" s="109" t="s">
        <v>1069</v>
      </c>
      <c r="J1" s="47" t="s">
        <v>10</v>
      </c>
      <c r="K1" s="47" t="s">
        <v>9</v>
      </c>
    </row>
    <row r="2" spans="1:11" ht="57" customHeight="1">
      <c r="A2" s="9">
        <v>1</v>
      </c>
      <c r="B2" s="21" t="s">
        <v>114</v>
      </c>
      <c r="C2" s="21" t="s">
        <v>115</v>
      </c>
      <c r="D2" s="10" t="s">
        <v>2</v>
      </c>
      <c r="E2" s="4">
        <v>5</v>
      </c>
      <c r="F2" s="8" t="s">
        <v>1105</v>
      </c>
      <c r="G2" s="8" t="s">
        <v>1112</v>
      </c>
      <c r="H2" s="8" t="s">
        <v>1114</v>
      </c>
      <c r="I2" s="4" t="s">
        <v>1077</v>
      </c>
      <c r="J2" s="4" t="s">
        <v>11</v>
      </c>
      <c r="K2" s="22"/>
    </row>
    <row r="3" spans="1:11" ht="57" customHeight="1">
      <c r="A3" s="9">
        <v>2</v>
      </c>
      <c r="B3" s="21" t="s">
        <v>116</v>
      </c>
      <c r="C3" s="21" t="s">
        <v>117</v>
      </c>
      <c r="D3" s="10" t="s">
        <v>2</v>
      </c>
      <c r="E3" s="4">
        <v>5</v>
      </c>
      <c r="F3" s="8" t="s">
        <v>1105</v>
      </c>
      <c r="G3" s="8" t="s">
        <v>1112</v>
      </c>
      <c r="H3" s="8" t="s">
        <v>1114</v>
      </c>
      <c r="I3" s="4" t="s">
        <v>1077</v>
      </c>
      <c r="J3" s="4" t="s">
        <v>11</v>
      </c>
      <c r="K3" s="22"/>
    </row>
    <row r="4" spans="1:11" ht="57" customHeight="1">
      <c r="A4" s="9">
        <v>3</v>
      </c>
      <c r="B4" s="21" t="s">
        <v>118</v>
      </c>
      <c r="C4" s="21" t="s">
        <v>119</v>
      </c>
      <c r="D4" s="10" t="s">
        <v>2</v>
      </c>
      <c r="E4" s="4">
        <v>5</v>
      </c>
      <c r="F4" s="8" t="s">
        <v>1105</v>
      </c>
      <c r="G4" s="8" t="s">
        <v>1111</v>
      </c>
      <c r="H4" s="8" t="s">
        <v>1114</v>
      </c>
      <c r="I4" s="4" t="s">
        <v>1094</v>
      </c>
      <c r="J4" s="4" t="s">
        <v>11</v>
      </c>
      <c r="K4" s="22"/>
    </row>
    <row r="5" spans="1:11" ht="64.5" customHeight="1">
      <c r="A5" s="9">
        <v>4</v>
      </c>
      <c r="B5" s="21" t="s">
        <v>120</v>
      </c>
      <c r="C5" s="21" t="s">
        <v>121</v>
      </c>
      <c r="D5" s="10" t="s">
        <v>2</v>
      </c>
      <c r="E5" s="4">
        <v>5</v>
      </c>
      <c r="F5" s="8" t="s">
        <v>1105</v>
      </c>
      <c r="G5" s="8" t="s">
        <v>1112</v>
      </c>
      <c r="H5" s="8" t="s">
        <v>1114</v>
      </c>
      <c r="I5" s="4" t="s">
        <v>1077</v>
      </c>
      <c r="J5" s="4" t="s">
        <v>11</v>
      </c>
      <c r="K5" s="22"/>
    </row>
    <row r="6" spans="1:11" ht="69" customHeight="1">
      <c r="A6" s="9">
        <v>5</v>
      </c>
      <c r="B6" s="21" t="s">
        <v>122</v>
      </c>
      <c r="C6" s="21" t="s">
        <v>123</v>
      </c>
      <c r="D6" s="10" t="s">
        <v>2</v>
      </c>
      <c r="E6" s="4">
        <v>5</v>
      </c>
      <c r="F6" s="8" t="s">
        <v>1105</v>
      </c>
      <c r="G6" s="8" t="s">
        <v>1112</v>
      </c>
      <c r="H6" s="8" t="s">
        <v>1114</v>
      </c>
      <c r="I6" s="4" t="s">
        <v>1077</v>
      </c>
      <c r="J6" s="4" t="s">
        <v>11</v>
      </c>
      <c r="K6" s="22"/>
    </row>
    <row r="7" spans="1:11" ht="57" customHeight="1">
      <c r="A7" s="9">
        <v>6</v>
      </c>
      <c r="B7" s="21" t="s">
        <v>124</v>
      </c>
      <c r="C7" s="21" t="s">
        <v>125</v>
      </c>
      <c r="D7" s="10" t="s">
        <v>2</v>
      </c>
      <c r="E7" s="4">
        <v>5</v>
      </c>
      <c r="F7" s="8" t="s">
        <v>1105</v>
      </c>
      <c r="G7" s="8" t="s">
        <v>1112</v>
      </c>
      <c r="H7" s="8" t="s">
        <v>1114</v>
      </c>
      <c r="I7" s="4" t="s">
        <v>1077</v>
      </c>
      <c r="J7" s="4" t="s">
        <v>11</v>
      </c>
      <c r="K7" s="22"/>
    </row>
    <row r="8" spans="1:11" ht="57" customHeight="1">
      <c r="A8" s="9">
        <v>7</v>
      </c>
      <c r="B8" s="21" t="s">
        <v>126</v>
      </c>
      <c r="C8" s="21" t="s">
        <v>127</v>
      </c>
      <c r="D8" s="10" t="s">
        <v>2</v>
      </c>
      <c r="E8" s="4">
        <v>5</v>
      </c>
      <c r="F8" s="8" t="s">
        <v>1105</v>
      </c>
      <c r="G8" s="8" t="s">
        <v>1112</v>
      </c>
      <c r="H8" s="8" t="s">
        <v>1114</v>
      </c>
      <c r="I8" s="4" t="s">
        <v>1077</v>
      </c>
      <c r="J8" s="4" t="s">
        <v>11</v>
      </c>
      <c r="K8" s="22"/>
    </row>
    <row r="9" spans="1:11" ht="57" customHeight="1">
      <c r="A9" s="9">
        <v>8</v>
      </c>
      <c r="B9" s="21" t="s">
        <v>128</v>
      </c>
      <c r="C9" s="21" t="s">
        <v>129</v>
      </c>
      <c r="D9" s="10" t="s">
        <v>2</v>
      </c>
      <c r="E9" s="4">
        <v>5</v>
      </c>
      <c r="F9" s="8" t="s">
        <v>1105</v>
      </c>
      <c r="G9" s="8" t="s">
        <v>1111</v>
      </c>
      <c r="H9" s="8" t="s">
        <v>1114</v>
      </c>
      <c r="I9" s="4" t="s">
        <v>1077</v>
      </c>
      <c r="J9" s="4" t="s">
        <v>11</v>
      </c>
      <c r="K9" s="22"/>
    </row>
    <row r="10" spans="1:11" ht="57" customHeight="1">
      <c r="A10" s="9">
        <v>9</v>
      </c>
      <c r="B10" s="21" t="s">
        <v>130</v>
      </c>
      <c r="C10" s="21" t="s">
        <v>131</v>
      </c>
      <c r="D10" s="10" t="s">
        <v>2</v>
      </c>
      <c r="E10" s="4">
        <v>5</v>
      </c>
      <c r="F10" s="8" t="s">
        <v>1105</v>
      </c>
      <c r="G10" s="8" t="s">
        <v>1112</v>
      </c>
      <c r="H10" s="8" t="s">
        <v>1114</v>
      </c>
      <c r="I10" s="4" t="s">
        <v>1077</v>
      </c>
      <c r="J10" s="4" t="s">
        <v>11</v>
      </c>
      <c r="K10" s="22"/>
    </row>
    <row r="11" spans="1:11" ht="57" customHeight="1">
      <c r="A11" s="9">
        <v>10</v>
      </c>
      <c r="B11" s="21" t="s">
        <v>132</v>
      </c>
      <c r="C11" s="21" t="s">
        <v>133</v>
      </c>
      <c r="D11" s="10" t="s">
        <v>2</v>
      </c>
      <c r="E11" s="4">
        <v>5</v>
      </c>
      <c r="F11" s="8" t="s">
        <v>1105</v>
      </c>
      <c r="G11" s="8" t="s">
        <v>1111</v>
      </c>
      <c r="H11" s="8" t="s">
        <v>1114</v>
      </c>
      <c r="I11" s="4" t="s">
        <v>1077</v>
      </c>
      <c r="J11" s="4" t="s">
        <v>11</v>
      </c>
      <c r="K11" s="22"/>
    </row>
    <row r="12" spans="1:11" ht="57" customHeight="1">
      <c r="A12" s="9">
        <v>11</v>
      </c>
      <c r="B12" s="21" t="s">
        <v>134</v>
      </c>
      <c r="C12" s="21" t="s">
        <v>135</v>
      </c>
      <c r="D12" s="10" t="s">
        <v>2</v>
      </c>
      <c r="E12" s="4">
        <v>5</v>
      </c>
      <c r="F12" s="8" t="s">
        <v>1105</v>
      </c>
      <c r="G12" s="8" t="s">
        <v>1112</v>
      </c>
      <c r="H12" s="8" t="s">
        <v>1114</v>
      </c>
      <c r="I12" s="4" t="s">
        <v>1077</v>
      </c>
      <c r="J12" s="4" t="s">
        <v>11</v>
      </c>
      <c r="K12" s="22"/>
    </row>
    <row r="13" spans="1:11" ht="57" customHeight="1">
      <c r="A13" s="9">
        <v>12</v>
      </c>
      <c r="B13" s="21" t="s">
        <v>136</v>
      </c>
      <c r="C13" s="21" t="s">
        <v>137</v>
      </c>
      <c r="D13" s="10" t="s">
        <v>2</v>
      </c>
      <c r="E13" s="4">
        <v>5</v>
      </c>
      <c r="F13" s="8" t="s">
        <v>1105</v>
      </c>
      <c r="G13" s="8" t="s">
        <v>1112</v>
      </c>
      <c r="H13" s="8" t="s">
        <v>1114</v>
      </c>
      <c r="I13" s="4" t="s">
        <v>1094</v>
      </c>
      <c r="J13" s="4" t="s">
        <v>11</v>
      </c>
      <c r="K13" s="22"/>
    </row>
    <row r="14" spans="1:11" ht="57" customHeight="1">
      <c r="A14" s="9">
        <v>13</v>
      </c>
      <c r="B14" s="21" t="s">
        <v>138</v>
      </c>
      <c r="C14" s="21" t="s">
        <v>139</v>
      </c>
      <c r="D14" s="10" t="s">
        <v>2</v>
      </c>
      <c r="E14" s="4">
        <v>5</v>
      </c>
      <c r="F14" s="8" t="s">
        <v>1105</v>
      </c>
      <c r="G14" s="8" t="s">
        <v>1111</v>
      </c>
      <c r="H14" s="8" t="s">
        <v>1114</v>
      </c>
      <c r="I14" s="4" t="s">
        <v>1077</v>
      </c>
      <c r="J14" s="4" t="s">
        <v>11</v>
      </c>
      <c r="K14" s="22"/>
    </row>
    <row r="15" spans="1:11" ht="57" customHeight="1">
      <c r="A15" s="9">
        <v>14</v>
      </c>
      <c r="B15" s="21" t="s">
        <v>140</v>
      </c>
      <c r="C15" s="21" t="s">
        <v>141</v>
      </c>
      <c r="D15" s="10" t="s">
        <v>2</v>
      </c>
      <c r="E15" s="4">
        <v>5</v>
      </c>
      <c r="F15" s="8" t="s">
        <v>1105</v>
      </c>
      <c r="G15" s="8" t="s">
        <v>1112</v>
      </c>
      <c r="H15" s="8" t="s">
        <v>1114</v>
      </c>
      <c r="I15" s="4" t="s">
        <v>1077</v>
      </c>
      <c r="J15" s="4" t="s">
        <v>11</v>
      </c>
      <c r="K15" s="22"/>
    </row>
    <row r="16" spans="1:11" ht="57" customHeight="1">
      <c r="A16" s="9">
        <v>15</v>
      </c>
      <c r="B16" s="21" t="s">
        <v>142</v>
      </c>
      <c r="C16" s="21" t="s">
        <v>143</v>
      </c>
      <c r="D16" s="10" t="s">
        <v>2</v>
      </c>
      <c r="E16" s="4">
        <v>5</v>
      </c>
      <c r="F16" s="8" t="s">
        <v>1105</v>
      </c>
      <c r="G16" s="8" t="s">
        <v>1112</v>
      </c>
      <c r="H16" s="8" t="s">
        <v>1114</v>
      </c>
      <c r="I16" s="4" t="s">
        <v>1077</v>
      </c>
      <c r="J16" s="4" t="s">
        <v>11</v>
      </c>
      <c r="K16" s="22"/>
    </row>
    <row r="17" spans="1:11" ht="57" customHeight="1">
      <c r="A17" s="9">
        <v>16</v>
      </c>
      <c r="B17" s="25" t="s">
        <v>144</v>
      </c>
      <c r="C17" s="25" t="s">
        <v>145</v>
      </c>
      <c r="D17" s="10" t="s">
        <v>2</v>
      </c>
      <c r="E17" s="4">
        <v>5</v>
      </c>
      <c r="F17" s="8" t="s">
        <v>1105</v>
      </c>
      <c r="G17" s="8" t="s">
        <v>1112</v>
      </c>
      <c r="H17" s="8" t="s">
        <v>1114</v>
      </c>
      <c r="I17" s="4" t="s">
        <v>1077</v>
      </c>
      <c r="J17" s="4" t="s">
        <v>11</v>
      </c>
      <c r="K17" s="22"/>
    </row>
    <row r="18" spans="1:11" ht="57" customHeight="1">
      <c r="A18" s="9">
        <v>17</v>
      </c>
      <c r="B18" s="25" t="s">
        <v>1106</v>
      </c>
      <c r="C18" s="25" t="s">
        <v>1107</v>
      </c>
      <c r="D18" s="10" t="s">
        <v>2</v>
      </c>
      <c r="E18" s="4">
        <v>5</v>
      </c>
      <c r="F18" s="8" t="s">
        <v>1108</v>
      </c>
      <c r="G18" s="8" t="s">
        <v>1117</v>
      </c>
      <c r="H18" s="8" t="s">
        <v>1115</v>
      </c>
      <c r="I18" s="4" t="s">
        <v>1077</v>
      </c>
      <c r="J18" s="4" t="s">
        <v>11</v>
      </c>
      <c r="K18" s="22"/>
    </row>
    <row r="19" spans="1:11" ht="57" customHeight="1">
      <c r="A19" s="9">
        <v>18</v>
      </c>
      <c r="B19" s="21" t="s">
        <v>221</v>
      </c>
      <c r="C19" s="21" t="s">
        <v>222</v>
      </c>
      <c r="D19" s="10" t="s">
        <v>2</v>
      </c>
      <c r="E19" s="4">
        <v>5</v>
      </c>
      <c r="F19" s="8" t="s">
        <v>1105</v>
      </c>
      <c r="G19" s="8" t="s">
        <v>1112</v>
      </c>
      <c r="H19" s="8" t="s">
        <v>1114</v>
      </c>
      <c r="I19" s="4" t="s">
        <v>1110</v>
      </c>
      <c r="J19" s="4" t="s">
        <v>11</v>
      </c>
      <c r="K19" s="22"/>
    </row>
    <row r="20" spans="1:11" ht="57" customHeight="1">
      <c r="A20" s="9">
        <v>19</v>
      </c>
      <c r="B20" s="21" t="s">
        <v>223</v>
      </c>
      <c r="C20" s="21" t="s">
        <v>224</v>
      </c>
      <c r="D20" s="10" t="s">
        <v>2</v>
      </c>
      <c r="E20" s="4">
        <v>5</v>
      </c>
      <c r="F20" s="8" t="s">
        <v>1105</v>
      </c>
      <c r="G20" s="8" t="s">
        <v>1112</v>
      </c>
      <c r="H20" s="8" t="s">
        <v>1114</v>
      </c>
      <c r="I20" s="4" t="s">
        <v>1094</v>
      </c>
      <c r="J20" s="4" t="s">
        <v>11</v>
      </c>
      <c r="K20" s="22"/>
    </row>
    <row r="21" spans="1:11" ht="57" customHeight="1">
      <c r="A21" s="9">
        <v>20</v>
      </c>
      <c r="B21" s="21" t="s">
        <v>225</v>
      </c>
      <c r="C21" s="21" t="s">
        <v>226</v>
      </c>
      <c r="D21" s="10" t="s">
        <v>2</v>
      </c>
      <c r="E21" s="4">
        <v>5</v>
      </c>
      <c r="F21" s="8" t="s">
        <v>1105</v>
      </c>
      <c r="G21" s="8" t="s">
        <v>1112</v>
      </c>
      <c r="H21" s="8" t="s">
        <v>1114</v>
      </c>
      <c r="I21" s="4" t="s">
        <v>1077</v>
      </c>
      <c r="J21" s="4" t="s">
        <v>11</v>
      </c>
      <c r="K21" s="8"/>
    </row>
    <row r="22" spans="1:11" ht="45">
      <c r="A22" s="9">
        <v>21</v>
      </c>
      <c r="B22" s="21" t="s">
        <v>227</v>
      </c>
      <c r="C22" s="21" t="s">
        <v>228</v>
      </c>
      <c r="D22" s="10" t="s">
        <v>2</v>
      </c>
      <c r="E22" s="12">
        <v>2.5</v>
      </c>
      <c r="F22" s="8" t="s">
        <v>1105</v>
      </c>
      <c r="G22" s="8" t="s">
        <v>1112</v>
      </c>
      <c r="H22" s="8" t="s">
        <v>1114</v>
      </c>
      <c r="I22" s="4" t="s">
        <v>1077</v>
      </c>
      <c r="J22" s="12" t="s">
        <v>12</v>
      </c>
      <c r="K22" s="22"/>
    </row>
    <row r="23" spans="1:11" ht="45">
      <c r="A23" s="9">
        <v>22</v>
      </c>
      <c r="B23" s="21" t="s">
        <v>229</v>
      </c>
      <c r="C23" s="21" t="s">
        <v>230</v>
      </c>
      <c r="D23" s="10" t="s">
        <v>2</v>
      </c>
      <c r="E23" s="12">
        <v>2.5</v>
      </c>
      <c r="F23" s="8" t="s">
        <v>1105</v>
      </c>
      <c r="G23" s="8" t="s">
        <v>1112</v>
      </c>
      <c r="H23" s="8" t="s">
        <v>1114</v>
      </c>
      <c r="I23" s="4" t="s">
        <v>1077</v>
      </c>
      <c r="J23" s="12" t="s">
        <v>12</v>
      </c>
      <c r="K23" s="22"/>
    </row>
    <row r="24" spans="1:11" ht="45">
      <c r="A24" s="9">
        <v>23</v>
      </c>
      <c r="B24" s="21" t="s">
        <v>231</v>
      </c>
      <c r="C24" s="21" t="s">
        <v>232</v>
      </c>
      <c r="D24" s="10" t="s">
        <v>2</v>
      </c>
      <c r="E24" s="12">
        <v>2.5</v>
      </c>
      <c r="F24" s="8" t="s">
        <v>1105</v>
      </c>
      <c r="G24" s="8" t="s">
        <v>1112</v>
      </c>
      <c r="H24" s="8" t="s">
        <v>1114</v>
      </c>
      <c r="I24" s="12" t="s">
        <v>1110</v>
      </c>
      <c r="J24" s="12" t="s">
        <v>12</v>
      </c>
      <c r="K24" s="22"/>
    </row>
    <row r="25" spans="1:11" ht="75">
      <c r="A25" s="9">
        <v>24</v>
      </c>
      <c r="B25" s="21" t="s">
        <v>233</v>
      </c>
      <c r="C25" s="21" t="s">
        <v>234</v>
      </c>
      <c r="D25" s="10" t="s">
        <v>2</v>
      </c>
      <c r="E25" s="12">
        <v>2.5</v>
      </c>
      <c r="F25" s="8" t="s">
        <v>1105</v>
      </c>
      <c r="G25" s="8" t="s">
        <v>1112</v>
      </c>
      <c r="H25" s="8" t="s">
        <v>1114</v>
      </c>
      <c r="I25" s="4" t="s">
        <v>1077</v>
      </c>
      <c r="J25" s="12" t="s">
        <v>12</v>
      </c>
      <c r="K25" s="22"/>
    </row>
    <row r="26" spans="1:11" ht="30">
      <c r="A26" s="9">
        <v>25</v>
      </c>
      <c r="B26" s="21" t="s">
        <v>235</v>
      </c>
      <c r="C26" s="21" t="s">
        <v>236</v>
      </c>
      <c r="D26" s="10" t="s">
        <v>2</v>
      </c>
      <c r="E26" s="12">
        <v>2.5</v>
      </c>
      <c r="F26" s="8" t="s">
        <v>1105</v>
      </c>
      <c r="G26" s="8" t="s">
        <v>1112</v>
      </c>
      <c r="H26" s="8" t="s">
        <v>1114</v>
      </c>
      <c r="I26" s="4" t="s">
        <v>1077</v>
      </c>
      <c r="J26" s="12" t="s">
        <v>12</v>
      </c>
      <c r="K26" s="22"/>
    </row>
    <row r="27" spans="1:11" ht="30">
      <c r="A27" s="9">
        <v>26</v>
      </c>
      <c r="B27" s="21" t="s">
        <v>237</v>
      </c>
      <c r="C27" s="21" t="s">
        <v>238</v>
      </c>
      <c r="D27" s="10" t="s">
        <v>2</v>
      </c>
      <c r="E27" s="12">
        <v>2.5</v>
      </c>
      <c r="F27" s="8" t="s">
        <v>1105</v>
      </c>
      <c r="G27" s="8" t="s">
        <v>1112</v>
      </c>
      <c r="H27" s="8" t="s">
        <v>1114</v>
      </c>
      <c r="I27" s="4" t="s">
        <v>1077</v>
      </c>
      <c r="J27" s="12" t="s">
        <v>12</v>
      </c>
      <c r="K27" s="22"/>
    </row>
    <row r="28" spans="1:11" ht="45">
      <c r="A28" s="9">
        <v>27</v>
      </c>
      <c r="B28" s="21" t="s">
        <v>239</v>
      </c>
      <c r="C28" s="21" t="s">
        <v>240</v>
      </c>
      <c r="D28" s="10" t="s">
        <v>2</v>
      </c>
      <c r="E28" s="12">
        <v>2.5</v>
      </c>
      <c r="F28" s="8" t="s">
        <v>1105</v>
      </c>
      <c r="G28" s="8" t="s">
        <v>1112</v>
      </c>
      <c r="H28" s="8" t="s">
        <v>1114</v>
      </c>
      <c r="I28" s="12" t="s">
        <v>1094</v>
      </c>
      <c r="J28" s="12" t="s">
        <v>12</v>
      </c>
      <c r="K28" s="22"/>
    </row>
    <row r="29" spans="1:11" ht="45">
      <c r="A29" s="9">
        <v>28</v>
      </c>
      <c r="B29" s="25" t="s">
        <v>241</v>
      </c>
      <c r="C29" s="25" t="s">
        <v>242</v>
      </c>
      <c r="D29" s="10" t="s">
        <v>2</v>
      </c>
      <c r="E29" s="12">
        <v>2.5</v>
      </c>
      <c r="F29" s="8" t="s">
        <v>1105</v>
      </c>
      <c r="G29" s="8" t="s">
        <v>1112</v>
      </c>
      <c r="H29" s="8" t="s">
        <v>1114</v>
      </c>
      <c r="I29" s="4" t="s">
        <v>1077</v>
      </c>
      <c r="J29" s="12" t="s">
        <v>12</v>
      </c>
      <c r="K29" s="22"/>
    </row>
    <row r="30" spans="1:11" ht="45">
      <c r="A30" s="9">
        <v>29</v>
      </c>
      <c r="B30" s="26" t="s">
        <v>484</v>
      </c>
      <c r="C30" s="20" t="s">
        <v>485</v>
      </c>
      <c r="D30" s="4" t="s">
        <v>3</v>
      </c>
      <c r="E30" s="12">
        <v>5</v>
      </c>
      <c r="F30" s="8" t="s">
        <v>1109</v>
      </c>
      <c r="G30" s="118" t="s">
        <v>1121</v>
      </c>
      <c r="H30" s="118" t="s">
        <v>1120</v>
      </c>
      <c r="I30" s="12" t="s">
        <v>1094</v>
      </c>
      <c r="J30" s="12" t="s">
        <v>11</v>
      </c>
      <c r="K30" s="22"/>
    </row>
    <row r="31" spans="1:11" ht="61.5" customHeight="1">
      <c r="A31" s="9">
        <v>30</v>
      </c>
      <c r="B31" s="20" t="s">
        <v>486</v>
      </c>
      <c r="C31" s="20" t="s">
        <v>135</v>
      </c>
      <c r="D31" s="4" t="s">
        <v>3</v>
      </c>
      <c r="E31" s="12">
        <v>5</v>
      </c>
      <c r="F31" s="8" t="s">
        <v>1109</v>
      </c>
      <c r="G31" s="118" t="s">
        <v>1118</v>
      </c>
      <c r="H31" s="118" t="s">
        <v>1122</v>
      </c>
      <c r="I31" s="12" t="s">
        <v>1094</v>
      </c>
      <c r="J31" s="12" t="s">
        <v>11</v>
      </c>
      <c r="K31" s="22"/>
    </row>
    <row r="32" spans="1:11" ht="45">
      <c r="A32" s="9">
        <v>31</v>
      </c>
      <c r="B32" s="20" t="s">
        <v>487</v>
      </c>
      <c r="C32" s="20" t="s">
        <v>141</v>
      </c>
      <c r="D32" s="4" t="s">
        <v>3</v>
      </c>
      <c r="E32" s="12">
        <v>5</v>
      </c>
      <c r="F32" s="8" t="s">
        <v>1109</v>
      </c>
      <c r="G32" s="118" t="s">
        <v>1118</v>
      </c>
      <c r="H32" s="118" t="s">
        <v>1122</v>
      </c>
      <c r="I32" s="12" t="s">
        <v>1077</v>
      </c>
      <c r="J32" s="12" t="s">
        <v>11</v>
      </c>
      <c r="K32" s="22"/>
    </row>
    <row r="33" spans="1:11" ht="30">
      <c r="A33" s="9">
        <v>32</v>
      </c>
      <c r="B33" s="26" t="s">
        <v>488</v>
      </c>
      <c r="C33" s="20" t="s">
        <v>489</v>
      </c>
      <c r="D33" s="4" t="s">
        <v>3</v>
      </c>
      <c r="E33" s="12">
        <v>5</v>
      </c>
      <c r="F33" s="8" t="s">
        <v>1109</v>
      </c>
      <c r="G33" s="118" t="s">
        <v>1118</v>
      </c>
      <c r="H33" s="118" t="s">
        <v>1122</v>
      </c>
      <c r="I33" s="12" t="s">
        <v>1077</v>
      </c>
      <c r="J33" s="12" t="s">
        <v>11</v>
      </c>
      <c r="K33" s="22"/>
    </row>
    <row r="34" spans="1:11" ht="45">
      <c r="A34" s="9">
        <v>33</v>
      </c>
      <c r="B34" s="26" t="s">
        <v>490</v>
      </c>
      <c r="C34" s="20" t="s">
        <v>491</v>
      </c>
      <c r="D34" s="4" t="s">
        <v>3</v>
      </c>
      <c r="E34" s="12">
        <v>5</v>
      </c>
      <c r="F34" s="8" t="s">
        <v>1109</v>
      </c>
      <c r="G34" s="118" t="s">
        <v>1118</v>
      </c>
      <c r="H34" s="118" t="s">
        <v>1122</v>
      </c>
      <c r="I34" s="12" t="s">
        <v>1094</v>
      </c>
      <c r="J34" s="12" t="s">
        <v>11</v>
      </c>
      <c r="K34" s="22"/>
    </row>
    <row r="35" spans="1:11" ht="45">
      <c r="A35" s="9">
        <v>34</v>
      </c>
      <c r="B35" s="26" t="s">
        <v>492</v>
      </c>
      <c r="C35" s="20" t="s">
        <v>493</v>
      </c>
      <c r="D35" s="4" t="s">
        <v>3</v>
      </c>
      <c r="E35" s="12">
        <v>5</v>
      </c>
      <c r="F35" s="8" t="s">
        <v>1109</v>
      </c>
      <c r="G35" s="118" t="s">
        <v>1118</v>
      </c>
      <c r="H35" s="118" t="s">
        <v>1122</v>
      </c>
      <c r="I35" s="12" t="s">
        <v>1077</v>
      </c>
      <c r="J35" s="12" t="s">
        <v>11</v>
      </c>
      <c r="K35" s="22"/>
    </row>
    <row r="36" spans="1:11" ht="45">
      <c r="A36" s="9">
        <v>35</v>
      </c>
      <c r="B36" s="20" t="s">
        <v>494</v>
      </c>
      <c r="C36" s="20" t="s">
        <v>495</v>
      </c>
      <c r="D36" s="4" t="s">
        <v>3</v>
      </c>
      <c r="E36" s="12">
        <v>5</v>
      </c>
      <c r="F36" s="8" t="s">
        <v>1109</v>
      </c>
      <c r="G36" s="118" t="s">
        <v>1118</v>
      </c>
      <c r="H36" s="118" t="s">
        <v>1122</v>
      </c>
      <c r="I36" s="12" t="s">
        <v>1077</v>
      </c>
      <c r="J36" s="12" t="s">
        <v>11</v>
      </c>
      <c r="K36" s="22"/>
    </row>
    <row r="37" spans="1:11" ht="45">
      <c r="A37" s="9">
        <v>36</v>
      </c>
      <c r="B37" s="26" t="s">
        <v>496</v>
      </c>
      <c r="C37" s="20" t="s">
        <v>497</v>
      </c>
      <c r="D37" s="4" t="s">
        <v>3</v>
      </c>
      <c r="E37" s="12">
        <v>5</v>
      </c>
      <c r="F37" s="8" t="s">
        <v>1109</v>
      </c>
      <c r="G37" s="118" t="s">
        <v>1118</v>
      </c>
      <c r="H37" s="118" t="s">
        <v>1122</v>
      </c>
      <c r="I37" s="12" t="s">
        <v>1094</v>
      </c>
      <c r="J37" s="12" t="s">
        <v>11</v>
      </c>
      <c r="K37" s="22"/>
    </row>
    <row r="38" spans="1:11" ht="30">
      <c r="A38" s="9">
        <v>37</v>
      </c>
      <c r="B38" s="26" t="s">
        <v>498</v>
      </c>
      <c r="C38" s="20" t="s">
        <v>499</v>
      </c>
      <c r="D38" s="4" t="s">
        <v>3</v>
      </c>
      <c r="E38" s="12">
        <v>5</v>
      </c>
      <c r="F38" s="8" t="s">
        <v>1109</v>
      </c>
      <c r="G38" s="118" t="s">
        <v>1118</v>
      </c>
      <c r="H38" s="118" t="s">
        <v>1122</v>
      </c>
      <c r="I38" s="12" t="s">
        <v>1094</v>
      </c>
      <c r="J38" s="12" t="s">
        <v>11</v>
      </c>
      <c r="K38" s="22"/>
    </row>
    <row r="39" spans="1:11" ht="45">
      <c r="A39" s="9">
        <v>38</v>
      </c>
      <c r="B39" s="20" t="s">
        <v>500</v>
      </c>
      <c r="C39" s="20" t="s">
        <v>501</v>
      </c>
      <c r="D39" s="4" t="s">
        <v>3</v>
      </c>
      <c r="E39" s="12">
        <v>5</v>
      </c>
      <c r="F39" s="8" t="s">
        <v>1109</v>
      </c>
      <c r="G39" s="118" t="s">
        <v>1118</v>
      </c>
      <c r="H39" s="118" t="s">
        <v>1122</v>
      </c>
      <c r="I39" s="12" t="s">
        <v>1094</v>
      </c>
      <c r="J39" s="12" t="s">
        <v>11</v>
      </c>
      <c r="K39" s="22"/>
    </row>
    <row r="40" spans="1:11" ht="60">
      <c r="A40" s="9">
        <v>39</v>
      </c>
      <c r="B40" s="26" t="s">
        <v>502</v>
      </c>
      <c r="C40" s="20" t="s">
        <v>503</v>
      </c>
      <c r="D40" s="4" t="s">
        <v>3</v>
      </c>
      <c r="E40" s="12">
        <v>5</v>
      </c>
      <c r="F40" s="8" t="s">
        <v>1109</v>
      </c>
      <c r="G40" s="118" t="s">
        <v>1118</v>
      </c>
      <c r="H40" s="118" t="s">
        <v>1122</v>
      </c>
      <c r="I40" s="12" t="s">
        <v>1077</v>
      </c>
      <c r="J40" s="12" t="s">
        <v>11</v>
      </c>
      <c r="K40" s="22"/>
    </row>
    <row r="41" spans="1:11" ht="45">
      <c r="A41" s="9">
        <v>40</v>
      </c>
      <c r="B41" s="20" t="s">
        <v>504</v>
      </c>
      <c r="C41" s="20" t="s">
        <v>505</v>
      </c>
      <c r="D41" s="4" t="s">
        <v>3</v>
      </c>
      <c r="E41" s="12">
        <v>5</v>
      </c>
      <c r="F41" s="8" t="s">
        <v>1109</v>
      </c>
      <c r="G41" s="118" t="s">
        <v>1118</v>
      </c>
      <c r="H41" s="118" t="s">
        <v>1122</v>
      </c>
      <c r="I41" s="12" t="s">
        <v>1094</v>
      </c>
      <c r="J41" s="12" t="s">
        <v>11</v>
      </c>
      <c r="K41" s="22"/>
    </row>
    <row r="42" spans="1:11" ht="45">
      <c r="A42" s="9">
        <v>41</v>
      </c>
      <c r="B42" s="20" t="s">
        <v>506</v>
      </c>
      <c r="C42" s="20" t="s">
        <v>507</v>
      </c>
      <c r="D42" s="4" t="s">
        <v>3</v>
      </c>
      <c r="E42" s="12">
        <v>5</v>
      </c>
      <c r="F42" s="8" t="s">
        <v>1109</v>
      </c>
      <c r="G42" s="118" t="s">
        <v>1118</v>
      </c>
      <c r="H42" s="118" t="s">
        <v>1122</v>
      </c>
      <c r="I42" s="12" t="s">
        <v>1077</v>
      </c>
      <c r="J42" s="12" t="s">
        <v>11</v>
      </c>
      <c r="K42" s="22"/>
    </row>
    <row r="43" spans="1:11" ht="45">
      <c r="A43" s="9">
        <v>42</v>
      </c>
      <c r="B43" s="50" t="s">
        <v>508</v>
      </c>
      <c r="C43" s="24" t="s">
        <v>509</v>
      </c>
      <c r="D43" s="4" t="s">
        <v>3</v>
      </c>
      <c r="E43" s="12">
        <v>5</v>
      </c>
      <c r="F43" s="8" t="s">
        <v>1109</v>
      </c>
      <c r="G43" s="118" t="s">
        <v>1118</v>
      </c>
      <c r="H43" s="118" t="s">
        <v>1122</v>
      </c>
      <c r="I43" s="12" t="s">
        <v>1077</v>
      </c>
      <c r="J43" s="12" t="s">
        <v>11</v>
      </c>
      <c r="K43" s="22"/>
    </row>
    <row r="44" spans="1:11" ht="46.5" customHeight="1">
      <c r="A44" s="9">
        <v>43</v>
      </c>
      <c r="B44" s="20" t="s">
        <v>510</v>
      </c>
      <c r="C44" s="20" t="s">
        <v>511</v>
      </c>
      <c r="D44" s="4" t="s">
        <v>3</v>
      </c>
      <c r="E44" s="12">
        <v>2.5</v>
      </c>
      <c r="F44" s="8" t="s">
        <v>1109</v>
      </c>
      <c r="G44" s="118" t="s">
        <v>1118</v>
      </c>
      <c r="H44" s="118" t="s">
        <v>1122</v>
      </c>
      <c r="I44" s="12" t="s">
        <v>1077</v>
      </c>
      <c r="J44" s="12" t="s">
        <v>12</v>
      </c>
      <c r="K44" s="22"/>
    </row>
    <row r="45" spans="1:11" ht="45">
      <c r="A45" s="9">
        <v>44</v>
      </c>
      <c r="B45" s="50" t="s">
        <v>512</v>
      </c>
      <c r="C45" s="24" t="s">
        <v>1119</v>
      </c>
      <c r="D45" s="4" t="s">
        <v>3</v>
      </c>
      <c r="E45" s="12">
        <v>3.5</v>
      </c>
      <c r="F45" s="8" t="s">
        <v>1109</v>
      </c>
      <c r="G45" s="118" t="s">
        <v>1118</v>
      </c>
      <c r="H45" s="118" t="s">
        <v>1122</v>
      </c>
      <c r="I45" s="12" t="s">
        <v>1077</v>
      </c>
      <c r="J45" s="12" t="s">
        <v>12</v>
      </c>
      <c r="K45" s="22"/>
    </row>
    <row r="46" spans="1:11" ht="45">
      <c r="A46" s="9">
        <v>45</v>
      </c>
      <c r="B46" s="20" t="s">
        <v>539</v>
      </c>
      <c r="C46" s="21" t="s">
        <v>533</v>
      </c>
      <c r="D46" s="12" t="s">
        <v>4</v>
      </c>
      <c r="E46" s="12">
        <v>10</v>
      </c>
      <c r="F46" s="8" t="s">
        <v>1123</v>
      </c>
      <c r="G46" s="118" t="s">
        <v>1124</v>
      </c>
      <c r="H46" s="118" t="s">
        <v>1126</v>
      </c>
      <c r="I46" s="12" t="s">
        <v>1094</v>
      </c>
      <c r="J46" s="12" t="s">
        <v>11</v>
      </c>
      <c r="K46" s="22"/>
    </row>
    <row r="47" spans="1:11" ht="52.5" customHeight="1">
      <c r="A47" s="9">
        <v>46</v>
      </c>
      <c r="B47" s="20" t="s">
        <v>540</v>
      </c>
      <c r="C47" s="21" t="s">
        <v>534</v>
      </c>
      <c r="D47" s="12" t="s">
        <v>4</v>
      </c>
      <c r="E47" s="12">
        <v>10</v>
      </c>
      <c r="F47" s="8" t="s">
        <v>1123</v>
      </c>
      <c r="G47" s="118" t="s">
        <v>1124</v>
      </c>
      <c r="H47" s="118" t="s">
        <v>1126</v>
      </c>
      <c r="I47" s="12" t="s">
        <v>1094</v>
      </c>
      <c r="J47" s="12" t="s">
        <v>11</v>
      </c>
      <c r="K47" s="22"/>
    </row>
    <row r="48" spans="1:11" ht="52.5" customHeight="1">
      <c r="A48" s="9">
        <v>47</v>
      </c>
      <c r="B48" s="21" t="s">
        <v>541</v>
      </c>
      <c r="C48" s="21" t="s">
        <v>535</v>
      </c>
      <c r="D48" s="12" t="s">
        <v>4</v>
      </c>
      <c r="E48" s="12">
        <v>10</v>
      </c>
      <c r="F48" s="8" t="s">
        <v>1123</v>
      </c>
      <c r="G48" s="118" t="s">
        <v>1124</v>
      </c>
      <c r="H48" s="118" t="s">
        <v>1126</v>
      </c>
      <c r="I48" s="12" t="s">
        <v>1075</v>
      </c>
      <c r="J48" s="12" t="s">
        <v>11</v>
      </c>
      <c r="K48" s="22"/>
    </row>
    <row r="49" spans="1:11" ht="45">
      <c r="A49" s="9">
        <v>48</v>
      </c>
      <c r="B49" s="20" t="s">
        <v>542</v>
      </c>
      <c r="C49" s="21" t="s">
        <v>536</v>
      </c>
      <c r="D49" s="12" t="s">
        <v>4</v>
      </c>
      <c r="E49" s="12">
        <v>10</v>
      </c>
      <c r="F49" s="8" t="s">
        <v>1123</v>
      </c>
      <c r="G49" s="118" t="s">
        <v>1125</v>
      </c>
      <c r="H49" s="118" t="s">
        <v>1128</v>
      </c>
      <c r="I49" s="12" t="s">
        <v>1094</v>
      </c>
      <c r="J49" s="12" t="s">
        <v>11</v>
      </c>
      <c r="K49" s="22"/>
    </row>
    <row r="50" spans="1:11" ht="60">
      <c r="A50" s="9">
        <v>49</v>
      </c>
      <c r="B50" s="21" t="s">
        <v>543</v>
      </c>
      <c r="C50" s="21" t="s">
        <v>537</v>
      </c>
      <c r="D50" s="12" t="s">
        <v>4</v>
      </c>
      <c r="E50" s="12">
        <v>10</v>
      </c>
      <c r="F50" s="8" t="s">
        <v>1123</v>
      </c>
      <c r="G50" s="118" t="s">
        <v>1127</v>
      </c>
      <c r="H50" s="118" t="s">
        <v>1128</v>
      </c>
      <c r="I50" s="17" t="s">
        <v>1077</v>
      </c>
      <c r="J50" s="12" t="s">
        <v>11</v>
      </c>
      <c r="K50" s="22"/>
    </row>
    <row r="51" spans="1:11" ht="60.75" customHeight="1">
      <c r="A51" s="9">
        <v>50</v>
      </c>
      <c r="B51" s="20" t="s">
        <v>544</v>
      </c>
      <c r="C51" s="21" t="s">
        <v>499</v>
      </c>
      <c r="D51" s="12" t="s">
        <v>4</v>
      </c>
      <c r="E51" s="12">
        <v>10</v>
      </c>
      <c r="F51" s="8" t="s">
        <v>1123</v>
      </c>
      <c r="G51" s="118" t="s">
        <v>1125</v>
      </c>
      <c r="H51" s="118" t="s">
        <v>1128</v>
      </c>
      <c r="I51" s="12" t="s">
        <v>1094</v>
      </c>
      <c r="J51" s="12" t="s">
        <v>11</v>
      </c>
      <c r="K51" s="22"/>
    </row>
    <row r="52" spans="1:11" ht="50.25" customHeight="1">
      <c r="A52" s="9">
        <v>51</v>
      </c>
      <c r="B52" s="24" t="s">
        <v>545</v>
      </c>
      <c r="C52" s="25" t="s">
        <v>538</v>
      </c>
      <c r="D52" s="17" t="s">
        <v>4</v>
      </c>
      <c r="E52" s="17">
        <v>10</v>
      </c>
      <c r="F52" s="8" t="s">
        <v>1123</v>
      </c>
      <c r="G52" s="118" t="s">
        <v>1124</v>
      </c>
      <c r="H52" s="118" t="s">
        <v>1126</v>
      </c>
      <c r="I52" s="17" t="s">
        <v>1077</v>
      </c>
      <c r="J52" s="17" t="s">
        <v>11</v>
      </c>
      <c r="K52" s="28"/>
    </row>
    <row r="53" spans="1:11" ht="45">
      <c r="A53" s="9">
        <v>52</v>
      </c>
      <c r="B53" s="20" t="s">
        <v>547</v>
      </c>
      <c r="C53" s="21" t="s">
        <v>546</v>
      </c>
      <c r="D53" s="17" t="s">
        <v>4</v>
      </c>
      <c r="E53" s="19">
        <v>3</v>
      </c>
      <c r="F53" s="8" t="s">
        <v>1123</v>
      </c>
      <c r="G53" s="118" t="s">
        <v>1124</v>
      </c>
      <c r="H53" s="118" t="s">
        <v>1126</v>
      </c>
      <c r="I53" s="12" t="s">
        <v>1094</v>
      </c>
      <c r="J53" s="4" t="s">
        <v>12</v>
      </c>
      <c r="K53" s="22"/>
    </row>
    <row r="54" spans="1:11" ht="66" customHeight="1">
      <c r="A54" s="9">
        <v>53</v>
      </c>
      <c r="B54" s="24" t="s">
        <v>549</v>
      </c>
      <c r="C54" s="25" t="s">
        <v>548</v>
      </c>
      <c r="D54" s="12" t="s">
        <v>4</v>
      </c>
      <c r="E54" s="19">
        <v>3</v>
      </c>
      <c r="F54" s="8" t="s">
        <v>1123</v>
      </c>
      <c r="G54" s="118" t="s">
        <v>1127</v>
      </c>
      <c r="H54" s="118" t="s">
        <v>1128</v>
      </c>
      <c r="I54" s="17" t="s">
        <v>1077</v>
      </c>
      <c r="J54" s="4" t="s">
        <v>12</v>
      </c>
      <c r="K54" s="22"/>
    </row>
    <row r="55" spans="1:11" ht="45">
      <c r="A55" s="9">
        <v>54</v>
      </c>
      <c r="B55" s="20" t="s">
        <v>606</v>
      </c>
      <c r="C55" s="20" t="s">
        <v>608</v>
      </c>
      <c r="D55" s="12" t="s">
        <v>5</v>
      </c>
      <c r="E55" s="12">
        <v>3</v>
      </c>
      <c r="F55" s="118" t="s">
        <v>1194</v>
      </c>
      <c r="G55" s="118" t="s">
        <v>1199</v>
      </c>
      <c r="H55" s="128" t="s">
        <v>1202</v>
      </c>
      <c r="I55" s="12" t="s">
        <v>1094</v>
      </c>
      <c r="J55" s="12" t="s">
        <v>12</v>
      </c>
      <c r="K55" s="22"/>
    </row>
    <row r="56" spans="1:11" ht="45">
      <c r="A56" s="9">
        <v>55</v>
      </c>
      <c r="B56" s="24" t="s">
        <v>607</v>
      </c>
      <c r="C56" s="24" t="s">
        <v>609</v>
      </c>
      <c r="D56" s="17" t="s">
        <v>5</v>
      </c>
      <c r="E56" s="17">
        <v>3</v>
      </c>
      <c r="F56" s="118" t="s">
        <v>1194</v>
      </c>
      <c r="G56" s="128" t="s">
        <v>1195</v>
      </c>
      <c r="H56" s="128" t="s">
        <v>1202</v>
      </c>
      <c r="I56" s="17" t="s">
        <v>1077</v>
      </c>
      <c r="J56" s="17" t="s">
        <v>12</v>
      </c>
      <c r="K56" s="28"/>
    </row>
    <row r="57" spans="1:11" ht="45">
      <c r="A57" s="9">
        <v>56</v>
      </c>
      <c r="B57" s="26" t="s">
        <v>641</v>
      </c>
      <c r="C57" s="27" t="s">
        <v>642</v>
      </c>
      <c r="D57" s="4" t="s">
        <v>6</v>
      </c>
      <c r="E57" s="12">
        <v>5</v>
      </c>
      <c r="F57" s="8" t="s">
        <v>1204</v>
      </c>
      <c r="G57" s="118" t="s">
        <v>1206</v>
      </c>
      <c r="H57" s="118" t="s">
        <v>1225</v>
      </c>
      <c r="I57" s="12" t="s">
        <v>1077</v>
      </c>
      <c r="J57" s="4" t="s">
        <v>11</v>
      </c>
      <c r="K57" s="22"/>
    </row>
    <row r="58" spans="1:11" ht="30">
      <c r="A58" s="9">
        <v>57</v>
      </c>
      <c r="B58" s="26" t="s">
        <v>643</v>
      </c>
      <c r="C58" s="27" t="s">
        <v>644</v>
      </c>
      <c r="D58" s="4" t="s">
        <v>6</v>
      </c>
      <c r="E58" s="12">
        <v>5</v>
      </c>
      <c r="F58" s="8" t="s">
        <v>1204</v>
      </c>
      <c r="G58" s="118" t="s">
        <v>1206</v>
      </c>
      <c r="H58" s="118" t="s">
        <v>1225</v>
      </c>
      <c r="I58" s="12" t="s">
        <v>1075</v>
      </c>
      <c r="J58" s="4" t="s">
        <v>11</v>
      </c>
      <c r="K58" s="22"/>
    </row>
    <row r="59" spans="1:11" ht="30">
      <c r="A59" s="9">
        <v>58</v>
      </c>
      <c r="B59" s="26" t="s">
        <v>645</v>
      </c>
      <c r="C59" s="27" t="s">
        <v>534</v>
      </c>
      <c r="D59" s="4" t="s">
        <v>6</v>
      </c>
      <c r="E59" s="12">
        <v>5</v>
      </c>
      <c r="F59" s="8" t="s">
        <v>1204</v>
      </c>
      <c r="G59" s="118" t="s">
        <v>1206</v>
      </c>
      <c r="H59" s="118" t="s">
        <v>1225</v>
      </c>
      <c r="I59" s="12" t="s">
        <v>1075</v>
      </c>
      <c r="J59" s="4" t="s">
        <v>11</v>
      </c>
      <c r="K59" s="22"/>
    </row>
    <row r="60" spans="1:11" ht="30">
      <c r="A60" s="9">
        <v>59</v>
      </c>
      <c r="B60" s="26" t="s">
        <v>646</v>
      </c>
      <c r="C60" s="27" t="s">
        <v>795</v>
      </c>
      <c r="D60" s="4" t="s">
        <v>6</v>
      </c>
      <c r="E60" s="12">
        <v>5</v>
      </c>
      <c r="F60" s="8" t="s">
        <v>1204</v>
      </c>
      <c r="G60" s="118" t="s">
        <v>1206</v>
      </c>
      <c r="H60" s="118" t="s">
        <v>1225</v>
      </c>
      <c r="I60" s="12" t="s">
        <v>1077</v>
      </c>
      <c r="J60" s="4" t="s">
        <v>11</v>
      </c>
      <c r="K60" s="22"/>
    </row>
    <row r="61" spans="1:11" ht="30">
      <c r="A61" s="9">
        <v>60</v>
      </c>
      <c r="B61" s="26" t="s">
        <v>647</v>
      </c>
      <c r="C61" s="27" t="s">
        <v>648</v>
      </c>
      <c r="D61" s="4" t="s">
        <v>6</v>
      </c>
      <c r="E61" s="12">
        <v>5</v>
      </c>
      <c r="F61" s="8" t="s">
        <v>1204</v>
      </c>
      <c r="G61" s="118" t="s">
        <v>1206</v>
      </c>
      <c r="H61" s="118" t="s">
        <v>1225</v>
      </c>
      <c r="I61" s="12" t="s">
        <v>1075</v>
      </c>
      <c r="J61" s="4" t="s">
        <v>11</v>
      </c>
      <c r="K61" s="22"/>
    </row>
    <row r="62" spans="1:11" ht="30">
      <c r="A62" s="9">
        <v>61</v>
      </c>
      <c r="B62" s="26" t="s">
        <v>649</v>
      </c>
      <c r="C62" s="27" t="s">
        <v>650</v>
      </c>
      <c r="D62" s="4" t="s">
        <v>6</v>
      </c>
      <c r="E62" s="12">
        <v>5</v>
      </c>
      <c r="F62" s="8" t="s">
        <v>1204</v>
      </c>
      <c r="G62" s="118" t="s">
        <v>1206</v>
      </c>
      <c r="H62" s="118" t="s">
        <v>1225</v>
      </c>
      <c r="I62" s="12" t="s">
        <v>1077</v>
      </c>
      <c r="J62" s="4" t="s">
        <v>11</v>
      </c>
      <c r="K62" s="22"/>
    </row>
    <row r="63" spans="1:11" ht="30">
      <c r="A63" s="9">
        <v>62</v>
      </c>
      <c r="B63" s="26" t="s">
        <v>651</v>
      </c>
      <c r="C63" s="27" t="s">
        <v>119</v>
      </c>
      <c r="D63" s="4" t="s">
        <v>6</v>
      </c>
      <c r="E63" s="12">
        <v>5</v>
      </c>
      <c r="F63" s="8" t="s">
        <v>1204</v>
      </c>
      <c r="G63" s="118" t="s">
        <v>1206</v>
      </c>
      <c r="H63" s="118" t="s">
        <v>1225</v>
      </c>
      <c r="I63" s="12" t="s">
        <v>1077</v>
      </c>
      <c r="J63" s="4" t="s">
        <v>11</v>
      </c>
      <c r="K63" s="22"/>
    </row>
    <row r="64" spans="1:11" ht="30">
      <c r="A64" s="9">
        <v>63</v>
      </c>
      <c r="B64" s="26" t="s">
        <v>652</v>
      </c>
      <c r="C64" s="27" t="s">
        <v>499</v>
      </c>
      <c r="D64" s="4" t="s">
        <v>6</v>
      </c>
      <c r="E64" s="12">
        <v>5</v>
      </c>
      <c r="F64" s="8" t="s">
        <v>1204</v>
      </c>
      <c r="G64" s="61" t="s">
        <v>1206</v>
      </c>
      <c r="H64" s="118" t="s">
        <v>1225</v>
      </c>
      <c r="I64" s="12" t="s">
        <v>1077</v>
      </c>
      <c r="J64" s="4" t="s">
        <v>11</v>
      </c>
      <c r="K64" s="22"/>
    </row>
    <row r="65" spans="1:11" ht="45">
      <c r="A65" s="9">
        <v>64</v>
      </c>
      <c r="B65" s="23" t="s">
        <v>696</v>
      </c>
      <c r="C65" s="51" t="s">
        <v>697</v>
      </c>
      <c r="D65" s="79" t="s">
        <v>6</v>
      </c>
      <c r="E65" s="135">
        <v>130</v>
      </c>
      <c r="F65" s="134" t="s">
        <v>1203</v>
      </c>
      <c r="G65" s="52" t="s">
        <v>1224</v>
      </c>
      <c r="H65" s="52" t="s">
        <v>1227</v>
      </c>
      <c r="I65" s="12" t="s">
        <v>1075</v>
      </c>
      <c r="J65" s="79" t="s">
        <v>11</v>
      </c>
      <c r="K65" s="44" t="s">
        <v>796</v>
      </c>
    </row>
    <row r="66" spans="1:11" ht="45">
      <c r="A66" s="9">
        <v>65</v>
      </c>
      <c r="B66" s="23" t="s">
        <v>698</v>
      </c>
      <c r="C66" s="51" t="s">
        <v>699</v>
      </c>
      <c r="D66" s="79" t="s">
        <v>6</v>
      </c>
      <c r="E66" s="135">
        <v>100</v>
      </c>
      <c r="F66" s="134" t="s">
        <v>1203</v>
      </c>
      <c r="G66" s="52" t="s">
        <v>1224</v>
      </c>
      <c r="H66" s="52" t="s">
        <v>1227</v>
      </c>
      <c r="I66" s="12" t="s">
        <v>1077</v>
      </c>
      <c r="J66" s="79" t="s">
        <v>11</v>
      </c>
      <c r="K66" s="44" t="s">
        <v>796</v>
      </c>
    </row>
    <row r="67" spans="1:11" ht="60">
      <c r="A67" s="9">
        <v>66</v>
      </c>
      <c r="B67" s="20" t="s">
        <v>789</v>
      </c>
      <c r="C67" s="21" t="s">
        <v>792</v>
      </c>
      <c r="D67" s="4" t="s">
        <v>7</v>
      </c>
      <c r="E67" s="4">
        <v>3</v>
      </c>
      <c r="F67" s="8" t="s">
        <v>1231</v>
      </c>
      <c r="G67" s="118" t="s">
        <v>1239</v>
      </c>
      <c r="H67" s="8" t="s">
        <v>1242</v>
      </c>
      <c r="I67" s="12" t="s">
        <v>1077</v>
      </c>
      <c r="J67" s="4" t="s">
        <v>12</v>
      </c>
      <c r="K67" s="22"/>
    </row>
    <row r="68" spans="1:11" ht="45">
      <c r="A68" s="9">
        <v>67</v>
      </c>
      <c r="B68" s="20" t="s">
        <v>790</v>
      </c>
      <c r="C68" s="21" t="s">
        <v>793</v>
      </c>
      <c r="D68" s="4" t="s">
        <v>7</v>
      </c>
      <c r="E68" s="4">
        <v>3</v>
      </c>
      <c r="F68" s="8" t="s">
        <v>1231</v>
      </c>
      <c r="G68" s="118" t="s">
        <v>1239</v>
      </c>
      <c r="H68" s="8" t="s">
        <v>1242</v>
      </c>
      <c r="I68" s="12" t="s">
        <v>1077</v>
      </c>
      <c r="J68" s="4" t="s">
        <v>12</v>
      </c>
      <c r="K68" s="22"/>
    </row>
    <row r="69" spans="1:11" ht="45">
      <c r="A69" s="9">
        <v>68</v>
      </c>
      <c r="B69" s="20" t="s">
        <v>791</v>
      </c>
      <c r="C69" s="21" t="s">
        <v>794</v>
      </c>
      <c r="D69" s="4" t="s">
        <v>7</v>
      </c>
      <c r="E69" s="4">
        <v>3</v>
      </c>
      <c r="F69" s="8" t="s">
        <v>1231</v>
      </c>
      <c r="G69" s="118" t="s">
        <v>1239</v>
      </c>
      <c r="H69" s="8" t="s">
        <v>1242</v>
      </c>
      <c r="I69" s="12" t="s">
        <v>1077</v>
      </c>
      <c r="J69" s="4" t="s">
        <v>12</v>
      </c>
      <c r="K69" s="22"/>
    </row>
    <row r="70" spans="1:11" ht="30">
      <c r="A70" s="9">
        <v>69</v>
      </c>
      <c r="B70" s="51" t="s">
        <v>816</v>
      </c>
      <c r="C70" s="59" t="s">
        <v>817</v>
      </c>
      <c r="D70" s="53" t="s">
        <v>828</v>
      </c>
      <c r="E70" s="54">
        <v>3</v>
      </c>
      <c r="F70" s="142" t="s">
        <v>1234</v>
      </c>
      <c r="G70" s="54"/>
      <c r="H70" s="54"/>
      <c r="I70" s="54"/>
      <c r="J70" s="4" t="s">
        <v>12</v>
      </c>
      <c r="K70" s="22"/>
    </row>
    <row r="71" spans="1:11" ht="30">
      <c r="A71" s="9">
        <v>70</v>
      </c>
      <c r="B71" s="51" t="s">
        <v>818</v>
      </c>
      <c r="C71" s="59" t="s">
        <v>819</v>
      </c>
      <c r="D71" s="53" t="s">
        <v>828</v>
      </c>
      <c r="E71" s="54">
        <v>3</v>
      </c>
      <c r="F71" s="142" t="s">
        <v>1234</v>
      </c>
      <c r="G71" s="54"/>
      <c r="H71" s="54"/>
      <c r="I71" s="54"/>
      <c r="J71" s="4" t="s">
        <v>12</v>
      </c>
      <c r="K71" s="22"/>
    </row>
    <row r="72" spans="1:11" ht="45">
      <c r="A72" s="9">
        <v>71</v>
      </c>
      <c r="B72" s="51" t="s">
        <v>820</v>
      </c>
      <c r="C72" s="59" t="s">
        <v>821</v>
      </c>
      <c r="D72" s="53" t="s">
        <v>828</v>
      </c>
      <c r="E72" s="54">
        <v>3</v>
      </c>
      <c r="F72" s="142" t="s">
        <v>1234</v>
      </c>
      <c r="G72" s="54"/>
      <c r="H72" s="54"/>
      <c r="I72" s="54"/>
      <c r="J72" s="4" t="s">
        <v>12</v>
      </c>
      <c r="K72" s="22"/>
    </row>
    <row r="73" spans="1:11" ht="30">
      <c r="A73" s="9">
        <v>72</v>
      </c>
      <c r="B73" s="51" t="s">
        <v>822</v>
      </c>
      <c r="C73" s="59" t="s">
        <v>823</v>
      </c>
      <c r="D73" s="53" t="s">
        <v>828</v>
      </c>
      <c r="E73" s="54">
        <v>3</v>
      </c>
      <c r="F73" s="142" t="s">
        <v>1234</v>
      </c>
      <c r="G73" s="54"/>
      <c r="H73" s="54"/>
      <c r="I73" s="54"/>
      <c r="J73" s="4" t="s">
        <v>12</v>
      </c>
      <c r="K73" s="22"/>
    </row>
    <row r="74" spans="1:11" ht="90">
      <c r="A74" s="9">
        <v>73</v>
      </c>
      <c r="B74" s="51" t="s">
        <v>824</v>
      </c>
      <c r="C74" s="59" t="s">
        <v>825</v>
      </c>
      <c r="D74" s="53" t="s">
        <v>828</v>
      </c>
      <c r="E74" s="54">
        <v>3</v>
      </c>
      <c r="F74" s="142" t="s">
        <v>1254</v>
      </c>
      <c r="G74" s="54"/>
      <c r="H74" s="54"/>
      <c r="I74" s="54"/>
      <c r="J74" s="4" t="s">
        <v>12</v>
      </c>
      <c r="K74" s="22"/>
    </row>
    <row r="75" spans="1:11" ht="60">
      <c r="A75" s="9">
        <v>74</v>
      </c>
      <c r="B75" s="51" t="s">
        <v>826</v>
      </c>
      <c r="C75" s="59" t="s">
        <v>827</v>
      </c>
      <c r="D75" s="53" t="s">
        <v>828</v>
      </c>
      <c r="E75" s="54">
        <v>3</v>
      </c>
      <c r="F75" s="142" t="s">
        <v>1254</v>
      </c>
      <c r="G75" s="54"/>
      <c r="H75" s="54"/>
      <c r="I75" s="54"/>
      <c r="J75" s="4" t="s">
        <v>12</v>
      </c>
      <c r="K75" s="22"/>
    </row>
    <row r="76" spans="1:11">
      <c r="A76" s="9">
        <v>75</v>
      </c>
      <c r="B76" s="110"/>
      <c r="C76" s="22"/>
      <c r="D76" s="111">
        <v>2022</v>
      </c>
      <c r="E76" s="22"/>
      <c r="F76" s="22"/>
      <c r="G76" s="22"/>
      <c r="H76" s="22"/>
      <c r="I76" s="22"/>
      <c r="J76" s="36" t="s">
        <v>12</v>
      </c>
      <c r="K76" s="22"/>
    </row>
    <row r="77" spans="1:11">
      <c r="A77" s="9">
        <v>76</v>
      </c>
      <c r="B77" s="110"/>
      <c r="C77" s="22"/>
      <c r="D77" s="111">
        <v>2022</v>
      </c>
      <c r="E77" s="22"/>
      <c r="F77" s="22"/>
      <c r="G77" s="22"/>
      <c r="H77" s="22"/>
      <c r="I77" s="22"/>
      <c r="J77" s="36" t="s">
        <v>12</v>
      </c>
      <c r="K77" s="22"/>
    </row>
    <row r="78" spans="1:11">
      <c r="A78" s="9">
        <v>77</v>
      </c>
      <c r="B78" s="110"/>
      <c r="C78" s="22"/>
      <c r="D78" s="111">
        <v>2022</v>
      </c>
      <c r="E78" s="22"/>
      <c r="F78" s="22"/>
      <c r="G78" s="22"/>
      <c r="H78" s="22"/>
      <c r="I78" s="22"/>
      <c r="J78" s="36" t="s">
        <v>12</v>
      </c>
      <c r="K78" s="22"/>
    </row>
    <row r="79" spans="1:11">
      <c r="A79" s="9">
        <v>78</v>
      </c>
      <c r="B79" s="110"/>
      <c r="C79" s="22"/>
      <c r="D79" s="111">
        <v>2022</v>
      </c>
      <c r="E79" s="22"/>
      <c r="F79" s="22"/>
      <c r="G79" s="22"/>
      <c r="H79" s="22"/>
      <c r="I79" s="22"/>
      <c r="J79" s="36" t="s">
        <v>12</v>
      </c>
      <c r="K79" s="22"/>
    </row>
    <row r="80" spans="1:11">
      <c r="A80" s="9">
        <v>79</v>
      </c>
      <c r="B80" s="110"/>
      <c r="C80" s="22"/>
      <c r="D80" s="111">
        <v>2022</v>
      </c>
      <c r="E80" s="22"/>
      <c r="F80" s="22"/>
      <c r="G80" s="22"/>
      <c r="H80" s="22"/>
      <c r="I80" s="22"/>
      <c r="J80" s="36" t="s">
        <v>12</v>
      </c>
      <c r="K80" s="22"/>
    </row>
    <row r="81" spans="1:11">
      <c r="A81" s="9">
        <v>80</v>
      </c>
      <c r="B81" s="110"/>
      <c r="C81" s="22"/>
      <c r="D81" s="111">
        <v>2022</v>
      </c>
      <c r="E81" s="22"/>
      <c r="F81" s="22"/>
      <c r="G81" s="22"/>
      <c r="H81" s="22"/>
      <c r="I81" s="22"/>
      <c r="J81" s="36" t="s">
        <v>12</v>
      </c>
      <c r="K81" s="22"/>
    </row>
    <row r="82" spans="1:11">
      <c r="A82" s="9">
        <v>81</v>
      </c>
      <c r="B82" s="110"/>
      <c r="C82" s="22"/>
      <c r="D82" s="111">
        <v>2022</v>
      </c>
      <c r="E82" s="22"/>
      <c r="F82" s="22"/>
      <c r="G82" s="22"/>
      <c r="H82" s="22"/>
      <c r="I82" s="22"/>
      <c r="J82" s="36" t="s">
        <v>12</v>
      </c>
      <c r="K82" s="22"/>
    </row>
    <row r="83" spans="1:11">
      <c r="A83" s="9">
        <v>82</v>
      </c>
      <c r="B83" s="110"/>
      <c r="C83" s="22"/>
      <c r="D83" s="111">
        <v>2022</v>
      </c>
      <c r="E83" s="22"/>
      <c r="F83" s="22"/>
      <c r="G83" s="22"/>
      <c r="H83" s="22"/>
      <c r="I83" s="22"/>
      <c r="J83" s="36" t="s">
        <v>12</v>
      </c>
      <c r="K83" s="22"/>
    </row>
    <row r="84" spans="1:11">
      <c r="A84" s="9">
        <v>83</v>
      </c>
      <c r="B84" s="110"/>
      <c r="C84" s="22"/>
      <c r="D84" s="111">
        <v>2022</v>
      </c>
      <c r="E84" s="22"/>
      <c r="F84" s="22"/>
      <c r="G84" s="22"/>
      <c r="H84" s="22"/>
      <c r="I84" s="22"/>
      <c r="J84" s="36" t="s">
        <v>12</v>
      </c>
      <c r="K84" s="22"/>
    </row>
    <row r="85" spans="1:11">
      <c r="A85" s="9">
        <v>84</v>
      </c>
      <c r="B85" s="110"/>
      <c r="C85" s="22"/>
      <c r="D85" s="111">
        <v>2022</v>
      </c>
      <c r="E85" s="22"/>
      <c r="F85" s="22"/>
      <c r="G85" s="22"/>
      <c r="H85" s="22"/>
      <c r="I85" s="22"/>
      <c r="J85" s="36" t="s">
        <v>12</v>
      </c>
      <c r="K85" s="22"/>
    </row>
    <row r="86" spans="1:11">
      <c r="A86" s="9">
        <v>85</v>
      </c>
      <c r="B86" s="110"/>
      <c r="C86" s="22"/>
      <c r="D86" s="111">
        <v>2022</v>
      </c>
      <c r="E86" s="22"/>
      <c r="F86" s="22"/>
      <c r="G86" s="22"/>
      <c r="H86" s="22"/>
      <c r="I86" s="22"/>
      <c r="J86" s="36" t="s">
        <v>12</v>
      </c>
      <c r="K86" s="22"/>
    </row>
    <row r="87" spans="1:11">
      <c r="A87" s="9">
        <v>86</v>
      </c>
      <c r="B87" s="110"/>
      <c r="C87" s="22"/>
      <c r="D87" s="111">
        <v>2022</v>
      </c>
      <c r="E87" s="22"/>
      <c r="F87" s="22"/>
      <c r="G87" s="22"/>
      <c r="H87" s="22"/>
      <c r="I87" s="22"/>
      <c r="J87" s="36" t="s">
        <v>12</v>
      </c>
      <c r="K87" s="22"/>
    </row>
  </sheetData>
  <autoFilter ref="A1:M69"/>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opLeftCell="A96" zoomScale="87" zoomScaleNormal="87" workbookViewId="0">
      <selection activeCell="F96" sqref="F1:F1048576"/>
    </sheetView>
  </sheetViews>
  <sheetFormatPr defaultColWidth="9.140625" defaultRowHeight="15"/>
  <cols>
    <col min="1" max="1" width="9.140625" style="18"/>
    <col min="2" max="2" width="38.5703125" style="18" customWidth="1"/>
    <col min="3" max="3" width="26.140625" style="18" customWidth="1"/>
    <col min="4" max="4" width="12.5703125" style="18" customWidth="1"/>
    <col min="5" max="5" width="10.140625" style="18" bestFit="1" customWidth="1"/>
    <col min="6" max="9" width="10.140625" style="18" customWidth="1"/>
    <col min="10" max="10" width="10.5703125" style="18" bestFit="1" customWidth="1"/>
    <col min="11" max="16384" width="9.140625" style="18"/>
  </cols>
  <sheetData>
    <row r="1" spans="1:11" ht="42.75">
      <c r="A1" s="47" t="s">
        <v>0</v>
      </c>
      <c r="B1" s="47" t="s">
        <v>20</v>
      </c>
      <c r="C1" s="47" t="s">
        <v>22</v>
      </c>
      <c r="D1" s="47" t="s">
        <v>21</v>
      </c>
      <c r="E1" s="47" t="s">
        <v>8</v>
      </c>
      <c r="F1" s="117" t="s">
        <v>1129</v>
      </c>
      <c r="G1" s="117" t="s">
        <v>1104</v>
      </c>
      <c r="H1" s="117" t="s">
        <v>1130</v>
      </c>
      <c r="I1" s="116" t="s">
        <v>1069</v>
      </c>
      <c r="J1" s="47" t="s">
        <v>10</v>
      </c>
      <c r="K1" s="47" t="s">
        <v>9</v>
      </c>
    </row>
    <row r="2" spans="1:11" ht="57" customHeight="1">
      <c r="A2" s="4">
        <v>1</v>
      </c>
      <c r="B2" s="21" t="s">
        <v>44</v>
      </c>
      <c r="C2" s="21" t="s">
        <v>45</v>
      </c>
      <c r="D2" s="4" t="s">
        <v>2</v>
      </c>
      <c r="E2" s="4">
        <v>5</v>
      </c>
      <c r="F2" s="8" t="s">
        <v>1105</v>
      </c>
      <c r="G2" s="8" t="s">
        <v>1131</v>
      </c>
      <c r="H2" s="8" t="s">
        <v>1114</v>
      </c>
      <c r="I2" s="4" t="s">
        <v>1077</v>
      </c>
      <c r="J2" s="4" t="s">
        <v>11</v>
      </c>
      <c r="K2" s="22"/>
    </row>
    <row r="3" spans="1:11" ht="57" customHeight="1">
      <c r="A3" s="4">
        <v>2</v>
      </c>
      <c r="B3" s="21" t="s">
        <v>46</v>
      </c>
      <c r="C3" s="21" t="s">
        <v>47</v>
      </c>
      <c r="D3" s="4" t="s">
        <v>2</v>
      </c>
      <c r="E3" s="4">
        <v>5</v>
      </c>
      <c r="F3" s="8" t="s">
        <v>1105</v>
      </c>
      <c r="G3" s="8" t="s">
        <v>1131</v>
      </c>
      <c r="H3" s="8" t="s">
        <v>1114</v>
      </c>
      <c r="I3" s="4" t="s">
        <v>1077</v>
      </c>
      <c r="J3" s="4" t="s">
        <v>11</v>
      </c>
      <c r="K3" s="22"/>
    </row>
    <row r="4" spans="1:11" ht="57" customHeight="1">
      <c r="A4" s="4">
        <v>3</v>
      </c>
      <c r="B4" s="21" t="s">
        <v>48</v>
      </c>
      <c r="C4" s="21" t="s">
        <v>49</v>
      </c>
      <c r="D4" s="4" t="s">
        <v>2</v>
      </c>
      <c r="E4" s="4">
        <v>5</v>
      </c>
      <c r="F4" s="8" t="s">
        <v>1105</v>
      </c>
      <c r="G4" s="8" t="s">
        <v>1131</v>
      </c>
      <c r="H4" s="8" t="s">
        <v>1114</v>
      </c>
      <c r="I4" s="4" t="s">
        <v>1077</v>
      </c>
      <c r="J4" s="4" t="s">
        <v>11</v>
      </c>
      <c r="K4" s="22"/>
    </row>
    <row r="5" spans="1:11" ht="57" customHeight="1">
      <c r="A5" s="4">
        <v>4</v>
      </c>
      <c r="B5" s="21" t="s">
        <v>50</v>
      </c>
      <c r="C5" s="21" t="s">
        <v>51</v>
      </c>
      <c r="D5" s="4" t="s">
        <v>2</v>
      </c>
      <c r="E5" s="4">
        <v>5</v>
      </c>
      <c r="F5" s="8" t="s">
        <v>1105</v>
      </c>
      <c r="G5" s="8" t="s">
        <v>1131</v>
      </c>
      <c r="H5" s="8" t="s">
        <v>1114</v>
      </c>
      <c r="I5" s="4" t="s">
        <v>1077</v>
      </c>
      <c r="J5" s="4" t="s">
        <v>11</v>
      </c>
      <c r="K5" s="22"/>
    </row>
    <row r="6" spans="1:11" ht="57" customHeight="1">
      <c r="A6" s="4">
        <v>5</v>
      </c>
      <c r="B6" s="21" t="s">
        <v>52</v>
      </c>
      <c r="C6" s="21" t="s">
        <v>53</v>
      </c>
      <c r="D6" s="4" t="s">
        <v>2</v>
      </c>
      <c r="E6" s="4">
        <v>5</v>
      </c>
      <c r="F6" s="8" t="s">
        <v>1105</v>
      </c>
      <c r="G6" s="8" t="s">
        <v>1131</v>
      </c>
      <c r="H6" s="8" t="s">
        <v>1114</v>
      </c>
      <c r="I6" s="4" t="s">
        <v>1077</v>
      </c>
      <c r="J6" s="4" t="s">
        <v>11</v>
      </c>
      <c r="K6" s="22"/>
    </row>
    <row r="7" spans="1:11" ht="57" customHeight="1">
      <c r="A7" s="4">
        <v>6</v>
      </c>
      <c r="B7" s="21" t="s">
        <v>54</v>
      </c>
      <c r="C7" s="21" t="s">
        <v>55</v>
      </c>
      <c r="D7" s="4" t="s">
        <v>2</v>
      </c>
      <c r="E7" s="4">
        <v>5</v>
      </c>
      <c r="F7" s="8" t="s">
        <v>1105</v>
      </c>
      <c r="G7" s="8" t="s">
        <v>1131</v>
      </c>
      <c r="H7" s="8" t="s">
        <v>1114</v>
      </c>
      <c r="I7" s="4" t="s">
        <v>1077</v>
      </c>
      <c r="J7" s="4" t="s">
        <v>11</v>
      </c>
      <c r="K7" s="22"/>
    </row>
    <row r="8" spans="1:11" ht="57" customHeight="1">
      <c r="A8" s="4">
        <v>7</v>
      </c>
      <c r="B8" s="21" t="s">
        <v>56</v>
      </c>
      <c r="C8" s="21" t="s">
        <v>57</v>
      </c>
      <c r="D8" s="4" t="s">
        <v>2</v>
      </c>
      <c r="E8" s="4">
        <v>5</v>
      </c>
      <c r="F8" s="8" t="s">
        <v>1105</v>
      </c>
      <c r="G8" s="8" t="s">
        <v>1131</v>
      </c>
      <c r="H8" s="8" t="s">
        <v>1114</v>
      </c>
      <c r="I8" s="4" t="s">
        <v>1077</v>
      </c>
      <c r="J8" s="4" t="s">
        <v>11</v>
      </c>
      <c r="K8" s="22"/>
    </row>
    <row r="9" spans="1:11" ht="57" customHeight="1">
      <c r="A9" s="4">
        <v>8</v>
      </c>
      <c r="B9" s="21" t="s">
        <v>58</v>
      </c>
      <c r="C9" s="21" t="s">
        <v>59</v>
      </c>
      <c r="D9" s="4" t="s">
        <v>2</v>
      </c>
      <c r="E9" s="4">
        <v>5</v>
      </c>
      <c r="F9" s="8" t="s">
        <v>1105</v>
      </c>
      <c r="G9" s="8" t="s">
        <v>1131</v>
      </c>
      <c r="H9" s="8" t="s">
        <v>1114</v>
      </c>
      <c r="I9" s="4" t="s">
        <v>1077</v>
      </c>
      <c r="J9" s="4" t="s">
        <v>11</v>
      </c>
      <c r="K9" s="22"/>
    </row>
    <row r="10" spans="1:11" ht="57" customHeight="1">
      <c r="A10" s="4">
        <v>9</v>
      </c>
      <c r="B10" s="21" t="s">
        <v>60</v>
      </c>
      <c r="C10" s="21" t="s">
        <v>61</v>
      </c>
      <c r="D10" s="4" t="s">
        <v>2</v>
      </c>
      <c r="E10" s="4">
        <v>5</v>
      </c>
      <c r="F10" s="8" t="s">
        <v>1105</v>
      </c>
      <c r="G10" s="8" t="s">
        <v>1131</v>
      </c>
      <c r="H10" s="8" t="s">
        <v>1114</v>
      </c>
      <c r="I10" s="4" t="s">
        <v>1077</v>
      </c>
      <c r="J10" s="4" t="s">
        <v>11</v>
      </c>
      <c r="K10" s="22"/>
    </row>
    <row r="11" spans="1:11" ht="57" customHeight="1">
      <c r="A11" s="4">
        <v>10</v>
      </c>
      <c r="B11" s="21" t="s">
        <v>62</v>
      </c>
      <c r="C11" s="21" t="s">
        <v>63</v>
      </c>
      <c r="D11" s="4" t="s">
        <v>2</v>
      </c>
      <c r="E11" s="4">
        <v>5</v>
      </c>
      <c r="F11" s="8" t="s">
        <v>1105</v>
      </c>
      <c r="G11" s="8" t="s">
        <v>1131</v>
      </c>
      <c r="H11" s="8" t="s">
        <v>1114</v>
      </c>
      <c r="I11" s="4" t="s">
        <v>1077</v>
      </c>
      <c r="J11" s="4" t="s">
        <v>11</v>
      </c>
      <c r="K11" s="22"/>
    </row>
    <row r="12" spans="1:11" ht="57" customHeight="1">
      <c r="A12" s="4">
        <v>11</v>
      </c>
      <c r="B12" s="21" t="s">
        <v>64</v>
      </c>
      <c r="C12" s="21" t="s">
        <v>65</v>
      </c>
      <c r="D12" s="4" t="s">
        <v>2</v>
      </c>
      <c r="E12" s="4">
        <v>5</v>
      </c>
      <c r="F12" s="8" t="s">
        <v>1105</v>
      </c>
      <c r="G12" s="8" t="s">
        <v>1131</v>
      </c>
      <c r="H12" s="8" t="s">
        <v>1114</v>
      </c>
      <c r="I12" s="4" t="s">
        <v>1077</v>
      </c>
      <c r="J12" s="4" t="s">
        <v>11</v>
      </c>
      <c r="K12" s="22"/>
    </row>
    <row r="13" spans="1:11" ht="57" customHeight="1">
      <c r="A13" s="4">
        <v>12</v>
      </c>
      <c r="B13" s="21" t="s">
        <v>66</v>
      </c>
      <c r="C13" s="21" t="s">
        <v>67</v>
      </c>
      <c r="D13" s="4" t="s">
        <v>2</v>
      </c>
      <c r="E13" s="4">
        <v>5</v>
      </c>
      <c r="F13" s="8" t="s">
        <v>1105</v>
      </c>
      <c r="G13" s="8" t="s">
        <v>1131</v>
      </c>
      <c r="H13" s="8" t="s">
        <v>1114</v>
      </c>
      <c r="I13" s="4" t="s">
        <v>1094</v>
      </c>
      <c r="J13" s="4" t="s">
        <v>11</v>
      </c>
      <c r="K13" s="22"/>
    </row>
    <row r="14" spans="1:11" ht="57" customHeight="1">
      <c r="A14" s="4">
        <v>13</v>
      </c>
      <c r="B14" s="21" t="s">
        <v>68</v>
      </c>
      <c r="C14" s="21" t="s">
        <v>69</v>
      </c>
      <c r="D14" s="4" t="s">
        <v>2</v>
      </c>
      <c r="E14" s="4">
        <v>5</v>
      </c>
      <c r="F14" s="8" t="s">
        <v>1105</v>
      </c>
      <c r="G14" s="8" t="s">
        <v>1131</v>
      </c>
      <c r="H14" s="8" t="s">
        <v>1114</v>
      </c>
      <c r="I14" s="4" t="s">
        <v>1077</v>
      </c>
      <c r="J14" s="4" t="s">
        <v>11</v>
      </c>
      <c r="K14" s="22"/>
    </row>
    <row r="15" spans="1:11" ht="57" customHeight="1">
      <c r="A15" s="4">
        <v>14</v>
      </c>
      <c r="B15" s="21" t="s">
        <v>70</v>
      </c>
      <c r="C15" s="21" t="s">
        <v>71</v>
      </c>
      <c r="D15" s="4" t="s">
        <v>2</v>
      </c>
      <c r="E15" s="4">
        <v>5</v>
      </c>
      <c r="F15" s="8" t="s">
        <v>1105</v>
      </c>
      <c r="G15" s="8" t="s">
        <v>1131</v>
      </c>
      <c r="H15" s="8" t="s">
        <v>1114</v>
      </c>
      <c r="I15" s="4" t="s">
        <v>1077</v>
      </c>
      <c r="J15" s="4" t="s">
        <v>11</v>
      </c>
      <c r="K15" s="22"/>
    </row>
    <row r="16" spans="1:11" ht="57" customHeight="1">
      <c r="A16" s="4">
        <v>15</v>
      </c>
      <c r="B16" s="21" t="s">
        <v>72</v>
      </c>
      <c r="C16" s="21" t="s">
        <v>73</v>
      </c>
      <c r="D16" s="4" t="s">
        <v>2</v>
      </c>
      <c r="E16" s="4">
        <v>5</v>
      </c>
      <c r="F16" s="8" t="s">
        <v>1105</v>
      </c>
      <c r="G16" s="8" t="s">
        <v>1131</v>
      </c>
      <c r="H16" s="8" t="s">
        <v>1114</v>
      </c>
      <c r="I16" s="4" t="s">
        <v>1077</v>
      </c>
      <c r="J16" s="4" t="s">
        <v>11</v>
      </c>
      <c r="K16" s="22"/>
    </row>
    <row r="17" spans="1:11" ht="57" customHeight="1">
      <c r="A17" s="4">
        <v>16</v>
      </c>
      <c r="B17" s="21" t="s">
        <v>74</v>
      </c>
      <c r="C17" s="21" t="s">
        <v>75</v>
      </c>
      <c r="D17" s="4" t="s">
        <v>2</v>
      </c>
      <c r="E17" s="4">
        <v>5</v>
      </c>
      <c r="F17" s="8" t="s">
        <v>1105</v>
      </c>
      <c r="G17" s="8" t="s">
        <v>1131</v>
      </c>
      <c r="H17" s="8" t="s">
        <v>1114</v>
      </c>
      <c r="I17" s="4" t="s">
        <v>1077</v>
      </c>
      <c r="J17" s="4" t="s">
        <v>11</v>
      </c>
      <c r="K17" s="22"/>
    </row>
    <row r="18" spans="1:11" ht="57" customHeight="1">
      <c r="A18" s="4">
        <v>17</v>
      </c>
      <c r="B18" s="21" t="s">
        <v>76</v>
      </c>
      <c r="C18" s="21" t="s">
        <v>77</v>
      </c>
      <c r="D18" s="4" t="s">
        <v>2</v>
      </c>
      <c r="E18" s="4">
        <v>5</v>
      </c>
      <c r="F18" s="8" t="s">
        <v>1105</v>
      </c>
      <c r="G18" s="8" t="s">
        <v>1131</v>
      </c>
      <c r="H18" s="8" t="s">
        <v>1114</v>
      </c>
      <c r="I18" s="4" t="s">
        <v>1094</v>
      </c>
      <c r="J18" s="4" t="s">
        <v>11</v>
      </c>
      <c r="K18" s="22"/>
    </row>
    <row r="19" spans="1:11" ht="57" customHeight="1">
      <c r="A19" s="4">
        <v>18</v>
      </c>
      <c r="B19" s="21" t="s">
        <v>78</v>
      </c>
      <c r="C19" s="21" t="s">
        <v>79</v>
      </c>
      <c r="D19" s="4" t="s">
        <v>2</v>
      </c>
      <c r="E19" s="4">
        <v>5</v>
      </c>
      <c r="F19" s="8" t="s">
        <v>1105</v>
      </c>
      <c r="G19" s="8" t="s">
        <v>1131</v>
      </c>
      <c r="H19" s="8" t="s">
        <v>1114</v>
      </c>
      <c r="I19" s="4" t="s">
        <v>1077</v>
      </c>
      <c r="J19" s="4" t="s">
        <v>11</v>
      </c>
      <c r="K19" s="22"/>
    </row>
    <row r="20" spans="1:11" ht="69" customHeight="1">
      <c r="A20" s="4">
        <v>19</v>
      </c>
      <c r="B20" s="25" t="s">
        <v>80</v>
      </c>
      <c r="C20" s="25" t="s">
        <v>113</v>
      </c>
      <c r="D20" s="4" t="s">
        <v>2</v>
      </c>
      <c r="E20" s="4">
        <v>5</v>
      </c>
      <c r="F20" s="8" t="s">
        <v>1105</v>
      </c>
      <c r="G20" s="8" t="s">
        <v>1131</v>
      </c>
      <c r="H20" s="8" t="s">
        <v>1114</v>
      </c>
      <c r="I20" s="4" t="s">
        <v>1144</v>
      </c>
      <c r="J20" s="4" t="s">
        <v>11</v>
      </c>
      <c r="K20" s="8" t="s">
        <v>112</v>
      </c>
    </row>
    <row r="21" spans="1:11" ht="45">
      <c r="A21" s="4">
        <v>20</v>
      </c>
      <c r="B21" s="21" t="s">
        <v>261</v>
      </c>
      <c r="C21" s="21" t="s">
        <v>262</v>
      </c>
      <c r="D21" s="4" t="s">
        <v>2</v>
      </c>
      <c r="E21" s="4">
        <v>2.5</v>
      </c>
      <c r="F21" s="8" t="s">
        <v>1105</v>
      </c>
      <c r="G21" s="8" t="s">
        <v>1131</v>
      </c>
      <c r="H21" s="8" t="s">
        <v>1114</v>
      </c>
      <c r="I21" s="4" t="s">
        <v>1077</v>
      </c>
      <c r="J21" s="4" t="s">
        <v>12</v>
      </c>
      <c r="K21" s="22"/>
    </row>
    <row r="22" spans="1:11" ht="60">
      <c r="A22" s="4">
        <v>21</v>
      </c>
      <c r="B22" s="21" t="s">
        <v>263</v>
      </c>
      <c r="C22" s="21" t="s">
        <v>264</v>
      </c>
      <c r="D22" s="4" t="s">
        <v>2</v>
      </c>
      <c r="E22" s="4">
        <v>2.5</v>
      </c>
      <c r="F22" s="8" t="s">
        <v>1105</v>
      </c>
      <c r="G22" s="8" t="s">
        <v>1131</v>
      </c>
      <c r="H22" s="8" t="s">
        <v>1114</v>
      </c>
      <c r="I22" s="4" t="s">
        <v>1077</v>
      </c>
      <c r="J22" s="4" t="s">
        <v>12</v>
      </c>
      <c r="K22" s="22"/>
    </row>
    <row r="23" spans="1:11" ht="60">
      <c r="A23" s="4">
        <v>22</v>
      </c>
      <c r="B23" s="21" t="s">
        <v>265</v>
      </c>
      <c r="C23" s="21" t="s">
        <v>266</v>
      </c>
      <c r="D23" s="4" t="s">
        <v>2</v>
      </c>
      <c r="E23" s="4">
        <v>2.5</v>
      </c>
      <c r="F23" s="8" t="s">
        <v>1105</v>
      </c>
      <c r="G23" s="8" t="s">
        <v>1131</v>
      </c>
      <c r="H23" s="8" t="s">
        <v>1114</v>
      </c>
      <c r="I23" s="4" t="s">
        <v>1094</v>
      </c>
      <c r="J23" s="4" t="s">
        <v>12</v>
      </c>
      <c r="K23" s="22"/>
    </row>
    <row r="24" spans="1:11" ht="45">
      <c r="A24" s="4">
        <v>23</v>
      </c>
      <c r="B24" s="21" t="s">
        <v>267</v>
      </c>
      <c r="C24" s="21" t="s">
        <v>268</v>
      </c>
      <c r="D24" s="4" t="s">
        <v>2</v>
      </c>
      <c r="E24" s="4">
        <v>2.5</v>
      </c>
      <c r="F24" s="8" t="s">
        <v>1105</v>
      </c>
      <c r="G24" s="8" t="s">
        <v>1131</v>
      </c>
      <c r="H24" s="8" t="s">
        <v>1114</v>
      </c>
      <c r="I24" s="4" t="s">
        <v>1077</v>
      </c>
      <c r="J24" s="4" t="s">
        <v>12</v>
      </c>
      <c r="K24" s="22"/>
    </row>
    <row r="25" spans="1:11" ht="45">
      <c r="A25" s="4">
        <v>24</v>
      </c>
      <c r="B25" s="21" t="s">
        <v>269</v>
      </c>
      <c r="C25" s="21" t="s">
        <v>270</v>
      </c>
      <c r="D25" s="4" t="s">
        <v>2</v>
      </c>
      <c r="E25" s="4">
        <v>2.5</v>
      </c>
      <c r="F25" s="8" t="s">
        <v>1105</v>
      </c>
      <c r="G25" s="8" t="s">
        <v>1131</v>
      </c>
      <c r="H25" s="8" t="s">
        <v>1114</v>
      </c>
      <c r="I25" s="4" t="s">
        <v>1077</v>
      </c>
      <c r="J25" s="4" t="s">
        <v>12</v>
      </c>
      <c r="K25" s="22"/>
    </row>
    <row r="26" spans="1:11" ht="45">
      <c r="A26" s="4">
        <v>25</v>
      </c>
      <c r="B26" s="21" t="s">
        <v>271</v>
      </c>
      <c r="C26" s="21" t="s">
        <v>272</v>
      </c>
      <c r="D26" s="4" t="s">
        <v>2</v>
      </c>
      <c r="E26" s="4">
        <v>2.5</v>
      </c>
      <c r="F26" s="8" t="s">
        <v>1105</v>
      </c>
      <c r="G26" s="8" t="s">
        <v>1131</v>
      </c>
      <c r="H26" s="8" t="s">
        <v>1114</v>
      </c>
      <c r="I26" s="4" t="s">
        <v>1094</v>
      </c>
      <c r="J26" s="4" t="s">
        <v>12</v>
      </c>
      <c r="K26" s="22"/>
    </row>
    <row r="27" spans="1:11" ht="45">
      <c r="A27" s="4">
        <v>26</v>
      </c>
      <c r="B27" s="21" t="s">
        <v>273</v>
      </c>
      <c r="C27" s="21" t="s">
        <v>274</v>
      </c>
      <c r="D27" s="4" t="s">
        <v>2</v>
      </c>
      <c r="E27" s="4">
        <v>2.5</v>
      </c>
      <c r="F27" s="8" t="s">
        <v>1105</v>
      </c>
      <c r="G27" s="8" t="s">
        <v>1131</v>
      </c>
      <c r="H27" s="8" t="s">
        <v>1114</v>
      </c>
      <c r="I27" s="4" t="s">
        <v>1077</v>
      </c>
      <c r="J27" s="4" t="s">
        <v>12</v>
      </c>
      <c r="K27" s="22"/>
    </row>
    <row r="28" spans="1:11" ht="45">
      <c r="A28" s="4">
        <v>27</v>
      </c>
      <c r="B28" s="24" t="s">
        <v>275</v>
      </c>
      <c r="C28" s="25" t="s">
        <v>276</v>
      </c>
      <c r="D28" s="4" t="s">
        <v>2</v>
      </c>
      <c r="E28" s="4">
        <v>2.5</v>
      </c>
      <c r="F28" s="8" t="s">
        <v>1105</v>
      </c>
      <c r="G28" s="8" t="s">
        <v>1131</v>
      </c>
      <c r="H28" s="8" t="s">
        <v>1114</v>
      </c>
      <c r="I28" s="4" t="s">
        <v>1094</v>
      </c>
      <c r="J28" s="4" t="s">
        <v>12</v>
      </c>
      <c r="K28" s="22"/>
    </row>
    <row r="29" spans="1:11" ht="60">
      <c r="A29" s="4">
        <v>28</v>
      </c>
      <c r="B29" s="20" t="s">
        <v>330</v>
      </c>
      <c r="C29" s="21" t="s">
        <v>331</v>
      </c>
      <c r="D29" s="11" t="s">
        <v>3</v>
      </c>
      <c r="E29" s="11">
        <v>5</v>
      </c>
      <c r="F29" s="8" t="s">
        <v>1109</v>
      </c>
      <c r="G29" s="8" t="s">
        <v>1118</v>
      </c>
      <c r="H29" s="8" t="s">
        <v>1166</v>
      </c>
      <c r="I29" s="11" t="s">
        <v>1077</v>
      </c>
      <c r="J29" s="11" t="s">
        <v>11</v>
      </c>
    </row>
    <row r="30" spans="1:11" ht="60">
      <c r="A30" s="4">
        <v>29</v>
      </c>
      <c r="B30" s="20" t="s">
        <v>332</v>
      </c>
      <c r="C30" s="21" t="s">
        <v>333</v>
      </c>
      <c r="D30" s="12" t="s">
        <v>3</v>
      </c>
      <c r="E30" s="12">
        <v>5</v>
      </c>
      <c r="F30" s="8" t="s">
        <v>1109</v>
      </c>
      <c r="G30" s="8" t="s">
        <v>1118</v>
      </c>
      <c r="H30" s="8" t="s">
        <v>1167</v>
      </c>
      <c r="I30" s="11" t="s">
        <v>1077</v>
      </c>
      <c r="J30" s="12" t="s">
        <v>11</v>
      </c>
      <c r="K30" s="22"/>
    </row>
    <row r="31" spans="1:11" ht="60">
      <c r="A31" s="4">
        <v>30</v>
      </c>
      <c r="B31" s="20" t="s">
        <v>334</v>
      </c>
      <c r="C31" s="21" t="s">
        <v>335</v>
      </c>
      <c r="D31" s="12" t="s">
        <v>3</v>
      </c>
      <c r="E31" s="12">
        <v>5</v>
      </c>
      <c r="F31" s="8" t="s">
        <v>1109</v>
      </c>
      <c r="G31" s="8" t="s">
        <v>1154</v>
      </c>
      <c r="H31" s="8" t="s">
        <v>1176</v>
      </c>
      <c r="I31" s="11" t="s">
        <v>1077</v>
      </c>
      <c r="J31" s="12" t="s">
        <v>11</v>
      </c>
      <c r="K31" s="22"/>
    </row>
    <row r="32" spans="1:11" ht="45">
      <c r="A32" s="4">
        <v>31</v>
      </c>
      <c r="B32" s="21" t="s">
        <v>336</v>
      </c>
      <c r="C32" s="21" t="s">
        <v>181</v>
      </c>
      <c r="D32" s="12" t="s">
        <v>3</v>
      </c>
      <c r="E32" s="12">
        <v>5</v>
      </c>
      <c r="F32" s="8" t="s">
        <v>1109</v>
      </c>
      <c r="G32" s="8" t="s">
        <v>1118</v>
      </c>
      <c r="H32" s="8" t="s">
        <v>1167</v>
      </c>
      <c r="I32" s="11" t="s">
        <v>1094</v>
      </c>
      <c r="J32" s="12" t="s">
        <v>11</v>
      </c>
      <c r="K32" s="22"/>
    </row>
    <row r="33" spans="1:11" ht="51.75" customHeight="1">
      <c r="A33" s="4">
        <v>32</v>
      </c>
      <c r="B33" s="21" t="s">
        <v>338</v>
      </c>
      <c r="C33" s="21" t="s">
        <v>339</v>
      </c>
      <c r="D33" s="12" t="s">
        <v>3</v>
      </c>
      <c r="E33" s="12">
        <v>5</v>
      </c>
      <c r="F33" s="8" t="s">
        <v>1109</v>
      </c>
      <c r="G33" s="8" t="s">
        <v>1118</v>
      </c>
      <c r="H33" s="8" t="s">
        <v>1167</v>
      </c>
      <c r="I33" s="11" t="s">
        <v>1077</v>
      </c>
      <c r="J33" s="12" t="s">
        <v>11</v>
      </c>
      <c r="K33" s="22"/>
    </row>
    <row r="34" spans="1:11" ht="45">
      <c r="A34" s="4">
        <v>33</v>
      </c>
      <c r="B34" s="21" t="s">
        <v>340</v>
      </c>
      <c r="C34" s="21" t="s">
        <v>341</v>
      </c>
      <c r="D34" s="12" t="s">
        <v>3</v>
      </c>
      <c r="E34" s="12">
        <v>5</v>
      </c>
      <c r="F34" s="8" t="s">
        <v>1109</v>
      </c>
      <c r="G34" s="8" t="s">
        <v>1118</v>
      </c>
      <c r="H34" s="8" t="s">
        <v>1167</v>
      </c>
      <c r="I34" s="11" t="s">
        <v>1094</v>
      </c>
      <c r="J34" s="12" t="s">
        <v>11</v>
      </c>
      <c r="K34" s="22"/>
    </row>
    <row r="35" spans="1:11" ht="45">
      <c r="A35" s="4">
        <v>34</v>
      </c>
      <c r="B35" s="21" t="s">
        <v>342</v>
      </c>
      <c r="C35" s="21" t="s">
        <v>343</v>
      </c>
      <c r="D35" s="12" t="s">
        <v>3</v>
      </c>
      <c r="E35" s="12">
        <v>5</v>
      </c>
      <c r="F35" s="8" t="s">
        <v>1109</v>
      </c>
      <c r="G35" s="8" t="s">
        <v>1118</v>
      </c>
      <c r="H35" s="8" t="s">
        <v>1167</v>
      </c>
      <c r="I35" s="11" t="s">
        <v>1094</v>
      </c>
      <c r="J35" s="12" t="s">
        <v>11</v>
      </c>
      <c r="K35" s="22"/>
    </row>
    <row r="36" spans="1:11" ht="45">
      <c r="A36" s="4">
        <v>35</v>
      </c>
      <c r="B36" s="21" t="s">
        <v>345</v>
      </c>
      <c r="C36" s="21" t="s">
        <v>346</v>
      </c>
      <c r="D36" s="12" t="s">
        <v>3</v>
      </c>
      <c r="E36" s="12">
        <v>5</v>
      </c>
      <c r="F36" s="8" t="s">
        <v>1109</v>
      </c>
      <c r="G36" s="8" t="s">
        <v>1118</v>
      </c>
      <c r="H36" s="8" t="s">
        <v>1167</v>
      </c>
      <c r="I36" s="11" t="s">
        <v>1077</v>
      </c>
      <c r="J36" s="12" t="s">
        <v>11</v>
      </c>
      <c r="K36" s="22"/>
    </row>
    <row r="37" spans="1:11" ht="60">
      <c r="A37" s="4">
        <v>36</v>
      </c>
      <c r="B37" s="21" t="s">
        <v>347</v>
      </c>
      <c r="C37" s="21" t="s">
        <v>552</v>
      </c>
      <c r="D37" s="12" t="s">
        <v>3</v>
      </c>
      <c r="E37" s="12">
        <v>5</v>
      </c>
      <c r="F37" s="8" t="s">
        <v>1109</v>
      </c>
      <c r="G37" s="8" t="s">
        <v>1118</v>
      </c>
      <c r="H37" s="8" t="s">
        <v>1167</v>
      </c>
      <c r="I37" s="11" t="s">
        <v>1077</v>
      </c>
      <c r="J37" s="12" t="s">
        <v>11</v>
      </c>
      <c r="K37" s="22"/>
    </row>
    <row r="38" spans="1:11" ht="45">
      <c r="A38" s="4">
        <v>37</v>
      </c>
      <c r="B38" s="21" t="s">
        <v>348</v>
      </c>
      <c r="C38" s="21" t="s">
        <v>349</v>
      </c>
      <c r="D38" s="12" t="s">
        <v>3</v>
      </c>
      <c r="E38" s="12">
        <v>5</v>
      </c>
      <c r="F38" s="8" t="s">
        <v>1109</v>
      </c>
      <c r="G38" s="8" t="s">
        <v>1118</v>
      </c>
      <c r="H38" s="8" t="s">
        <v>1167</v>
      </c>
      <c r="I38" s="11" t="s">
        <v>1094</v>
      </c>
      <c r="J38" s="12" t="s">
        <v>11</v>
      </c>
      <c r="K38" s="22"/>
    </row>
    <row r="39" spans="1:11" ht="45">
      <c r="A39" s="4">
        <v>38</v>
      </c>
      <c r="B39" s="21" t="s">
        <v>350</v>
      </c>
      <c r="C39" s="21" t="s">
        <v>331</v>
      </c>
      <c r="D39" s="12" t="s">
        <v>3</v>
      </c>
      <c r="E39" s="12">
        <v>5</v>
      </c>
      <c r="F39" s="8" t="s">
        <v>1109</v>
      </c>
      <c r="G39" s="8" t="s">
        <v>1118</v>
      </c>
      <c r="H39" s="8" t="s">
        <v>1167</v>
      </c>
      <c r="I39" s="12" t="s">
        <v>1077</v>
      </c>
      <c r="J39" s="12" t="s">
        <v>11</v>
      </c>
      <c r="K39" s="22"/>
    </row>
    <row r="40" spans="1:11" ht="45">
      <c r="A40" s="4">
        <v>39</v>
      </c>
      <c r="B40" s="21" t="s">
        <v>351</v>
      </c>
      <c r="C40" s="21" t="s">
        <v>352</v>
      </c>
      <c r="D40" s="12" t="s">
        <v>3</v>
      </c>
      <c r="E40" s="12">
        <v>5</v>
      </c>
      <c r="F40" s="8" t="s">
        <v>1109</v>
      </c>
      <c r="G40" s="8" t="s">
        <v>1118</v>
      </c>
      <c r="H40" s="8" t="s">
        <v>1167</v>
      </c>
      <c r="I40" s="12" t="s">
        <v>1094</v>
      </c>
      <c r="J40" s="12" t="s">
        <v>11</v>
      </c>
      <c r="K40" s="22"/>
    </row>
    <row r="41" spans="1:11" ht="45">
      <c r="A41" s="4">
        <v>40</v>
      </c>
      <c r="B41" s="21" t="s">
        <v>353</v>
      </c>
      <c r="C41" s="21" t="s">
        <v>354</v>
      </c>
      <c r="D41" s="12" t="s">
        <v>3</v>
      </c>
      <c r="E41" s="12">
        <v>5</v>
      </c>
      <c r="F41" s="8" t="s">
        <v>1109</v>
      </c>
      <c r="G41" s="8" t="s">
        <v>1118</v>
      </c>
      <c r="H41" s="8" t="s">
        <v>1167</v>
      </c>
      <c r="I41" s="12" t="s">
        <v>1077</v>
      </c>
      <c r="J41" s="12" t="s">
        <v>11</v>
      </c>
      <c r="K41" s="22"/>
    </row>
    <row r="42" spans="1:11" ht="50.25" customHeight="1">
      <c r="A42" s="4">
        <v>41</v>
      </c>
      <c r="B42" s="25" t="s">
        <v>355</v>
      </c>
      <c r="C42" s="25" t="s">
        <v>356</v>
      </c>
      <c r="D42" s="12" t="s">
        <v>3</v>
      </c>
      <c r="E42" s="12">
        <v>5</v>
      </c>
      <c r="F42" s="8" t="s">
        <v>1109</v>
      </c>
      <c r="G42" s="8" t="s">
        <v>1118</v>
      </c>
      <c r="H42" s="8" t="s">
        <v>1167</v>
      </c>
      <c r="I42" s="12" t="s">
        <v>1077</v>
      </c>
      <c r="J42" s="12" t="s">
        <v>11</v>
      </c>
      <c r="K42" s="22"/>
    </row>
    <row r="43" spans="1:11" ht="45">
      <c r="A43" s="4">
        <v>42</v>
      </c>
      <c r="B43" s="21" t="s">
        <v>357</v>
      </c>
      <c r="C43" s="21" t="s">
        <v>358</v>
      </c>
      <c r="D43" s="12" t="s">
        <v>3</v>
      </c>
      <c r="E43" s="12">
        <v>2.5</v>
      </c>
      <c r="F43" s="8" t="s">
        <v>1109</v>
      </c>
      <c r="G43" s="8" t="s">
        <v>1118</v>
      </c>
      <c r="H43" s="8" t="s">
        <v>1167</v>
      </c>
      <c r="I43" s="12" t="s">
        <v>1110</v>
      </c>
      <c r="J43" s="12" t="s">
        <v>12</v>
      </c>
      <c r="K43" s="22"/>
    </row>
    <row r="44" spans="1:11" ht="45">
      <c r="A44" s="4">
        <v>43</v>
      </c>
      <c r="B44" s="21" t="s">
        <v>359</v>
      </c>
      <c r="C44" s="21" t="s">
        <v>360</v>
      </c>
      <c r="D44" s="12" t="s">
        <v>3</v>
      </c>
      <c r="E44" s="12">
        <v>2.5</v>
      </c>
      <c r="F44" s="8" t="s">
        <v>1109</v>
      </c>
      <c r="G44" s="8" t="s">
        <v>1118</v>
      </c>
      <c r="H44" s="8" t="s">
        <v>1167</v>
      </c>
      <c r="I44" s="12" t="s">
        <v>1094</v>
      </c>
      <c r="J44" s="12" t="s">
        <v>12</v>
      </c>
      <c r="K44" s="22"/>
    </row>
    <row r="45" spans="1:11" ht="45">
      <c r="A45" s="4">
        <v>44</v>
      </c>
      <c r="B45" s="21" t="s">
        <v>361</v>
      </c>
      <c r="C45" s="21" t="s">
        <v>362</v>
      </c>
      <c r="D45" s="12" t="s">
        <v>3</v>
      </c>
      <c r="E45" s="12">
        <v>2.5</v>
      </c>
      <c r="F45" s="8" t="s">
        <v>1109</v>
      </c>
      <c r="G45" s="8" t="s">
        <v>1118</v>
      </c>
      <c r="H45" s="8" t="s">
        <v>1167</v>
      </c>
      <c r="I45" s="12" t="s">
        <v>1094</v>
      </c>
      <c r="J45" s="12" t="s">
        <v>12</v>
      </c>
      <c r="K45" s="22"/>
    </row>
    <row r="46" spans="1:11" ht="52.5" customHeight="1">
      <c r="A46" s="4">
        <v>45</v>
      </c>
      <c r="B46" s="21" t="s">
        <v>363</v>
      </c>
      <c r="C46" s="21" t="s">
        <v>364</v>
      </c>
      <c r="D46" s="12" t="s">
        <v>3</v>
      </c>
      <c r="E46" s="12">
        <v>2.5</v>
      </c>
      <c r="F46" s="8" t="s">
        <v>1109</v>
      </c>
      <c r="G46" s="8" t="s">
        <v>1118</v>
      </c>
      <c r="H46" s="8" t="s">
        <v>1167</v>
      </c>
      <c r="I46" s="12" t="s">
        <v>1094</v>
      </c>
      <c r="J46" s="12" t="s">
        <v>12</v>
      </c>
      <c r="K46" s="22"/>
    </row>
    <row r="47" spans="1:11" ht="60">
      <c r="A47" s="4">
        <v>46</v>
      </c>
      <c r="B47" s="20" t="s">
        <v>365</v>
      </c>
      <c r="C47" s="21" t="s">
        <v>366</v>
      </c>
      <c r="D47" s="12" t="s">
        <v>3</v>
      </c>
      <c r="E47" s="12">
        <v>2.5</v>
      </c>
      <c r="F47" s="8" t="s">
        <v>1109</v>
      </c>
      <c r="G47" s="8" t="s">
        <v>1118</v>
      </c>
      <c r="H47" s="8" t="s">
        <v>1167</v>
      </c>
      <c r="I47" s="12" t="s">
        <v>1094</v>
      </c>
      <c r="J47" s="12" t="s">
        <v>12</v>
      </c>
      <c r="K47" s="22"/>
    </row>
    <row r="48" spans="1:11" ht="60">
      <c r="A48" s="4">
        <v>47</v>
      </c>
      <c r="B48" s="20" t="s">
        <v>367</v>
      </c>
      <c r="C48" s="21" t="s">
        <v>368</v>
      </c>
      <c r="D48" s="12" t="s">
        <v>3</v>
      </c>
      <c r="E48" s="12">
        <v>2.5</v>
      </c>
      <c r="F48" s="8" t="s">
        <v>1109</v>
      </c>
      <c r="G48" s="8" t="s">
        <v>1118</v>
      </c>
      <c r="H48" s="8" t="s">
        <v>1167</v>
      </c>
      <c r="I48" s="12" t="s">
        <v>1094</v>
      </c>
      <c r="J48" s="12" t="s">
        <v>12</v>
      </c>
      <c r="K48" s="22"/>
    </row>
    <row r="49" spans="1:11" ht="45">
      <c r="A49" s="4">
        <v>48</v>
      </c>
      <c r="B49" s="20" t="s">
        <v>369</v>
      </c>
      <c r="C49" s="21" t="s">
        <v>370</v>
      </c>
      <c r="D49" s="12" t="s">
        <v>3</v>
      </c>
      <c r="E49" s="12">
        <v>2.5</v>
      </c>
      <c r="F49" s="8" t="s">
        <v>1109</v>
      </c>
      <c r="G49" s="8" t="s">
        <v>1118</v>
      </c>
      <c r="H49" s="8" t="s">
        <v>1167</v>
      </c>
      <c r="I49" s="12" t="s">
        <v>1077</v>
      </c>
      <c r="J49" s="12" t="s">
        <v>12</v>
      </c>
      <c r="K49" s="22"/>
    </row>
    <row r="50" spans="1:11" ht="45">
      <c r="A50" s="4">
        <v>49</v>
      </c>
      <c r="B50" s="21" t="s">
        <v>371</v>
      </c>
      <c r="C50" s="21" t="s">
        <v>372</v>
      </c>
      <c r="D50" s="12" t="s">
        <v>3</v>
      </c>
      <c r="E50" s="12">
        <v>2.5</v>
      </c>
      <c r="F50" s="8" t="s">
        <v>1109</v>
      </c>
      <c r="G50" s="8" t="s">
        <v>1118</v>
      </c>
      <c r="H50" s="8" t="s">
        <v>1167</v>
      </c>
      <c r="I50" s="12" t="s">
        <v>1094</v>
      </c>
      <c r="J50" s="12" t="s">
        <v>12</v>
      </c>
      <c r="K50" s="22"/>
    </row>
    <row r="51" spans="1:11" ht="45">
      <c r="A51" s="4">
        <v>50</v>
      </c>
      <c r="B51" s="20" t="s">
        <v>373</v>
      </c>
      <c r="C51" s="21" t="s">
        <v>374</v>
      </c>
      <c r="D51" s="12" t="s">
        <v>3</v>
      </c>
      <c r="E51" s="12">
        <v>2.5</v>
      </c>
      <c r="F51" s="8" t="s">
        <v>1109</v>
      </c>
      <c r="G51" s="8" t="s">
        <v>1118</v>
      </c>
      <c r="H51" s="8" t="s">
        <v>1167</v>
      </c>
      <c r="I51" s="12" t="s">
        <v>1094</v>
      </c>
      <c r="J51" s="12" t="s">
        <v>12</v>
      </c>
      <c r="K51" s="22"/>
    </row>
    <row r="52" spans="1:11" ht="60">
      <c r="A52" s="4">
        <v>51</v>
      </c>
      <c r="B52" s="25" t="s">
        <v>375</v>
      </c>
      <c r="C52" s="25" t="s">
        <v>376</v>
      </c>
      <c r="D52" s="12" t="s">
        <v>3</v>
      </c>
      <c r="E52" s="12">
        <v>2.5</v>
      </c>
      <c r="F52" s="8" t="s">
        <v>1109</v>
      </c>
      <c r="G52" s="8" t="s">
        <v>1118</v>
      </c>
      <c r="H52" s="8" t="s">
        <v>1167</v>
      </c>
      <c r="I52" s="12" t="s">
        <v>1077</v>
      </c>
      <c r="J52" s="12" t="s">
        <v>12</v>
      </c>
      <c r="K52" s="22"/>
    </row>
    <row r="53" spans="1:11" ht="45">
      <c r="A53" s="4">
        <v>52</v>
      </c>
      <c r="B53" s="21" t="s">
        <v>560</v>
      </c>
      <c r="C53" s="21" t="s">
        <v>550</v>
      </c>
      <c r="D53" s="12" t="s">
        <v>4</v>
      </c>
      <c r="E53" s="12">
        <v>10</v>
      </c>
      <c r="F53" s="8" t="s">
        <v>1123</v>
      </c>
      <c r="G53" s="126" t="s">
        <v>1178</v>
      </c>
      <c r="H53" s="118" t="s">
        <v>1188</v>
      </c>
      <c r="I53" s="12" t="s">
        <v>1077</v>
      </c>
      <c r="J53" s="12" t="s">
        <v>561</v>
      </c>
      <c r="K53" s="22"/>
    </row>
    <row r="54" spans="1:11" ht="45">
      <c r="A54" s="4">
        <v>53</v>
      </c>
      <c r="B54" s="21" t="s">
        <v>559</v>
      </c>
      <c r="C54" s="21" t="s">
        <v>344</v>
      </c>
      <c r="D54" s="12" t="s">
        <v>4</v>
      </c>
      <c r="E54" s="12">
        <v>10</v>
      </c>
      <c r="F54" s="8" t="s">
        <v>1123</v>
      </c>
      <c r="G54" s="126" t="s">
        <v>1178</v>
      </c>
      <c r="H54" s="118" t="s">
        <v>1188</v>
      </c>
      <c r="I54" s="12" t="s">
        <v>1077</v>
      </c>
      <c r="J54" s="12" t="s">
        <v>561</v>
      </c>
      <c r="K54" s="22"/>
    </row>
    <row r="55" spans="1:11" ht="45">
      <c r="A55" s="4">
        <v>54</v>
      </c>
      <c r="B55" s="21" t="s">
        <v>558</v>
      </c>
      <c r="C55" s="21" t="s">
        <v>551</v>
      </c>
      <c r="D55" s="12" t="s">
        <v>4</v>
      </c>
      <c r="E55" s="12">
        <v>10</v>
      </c>
      <c r="F55" s="8" t="s">
        <v>1123</v>
      </c>
      <c r="G55" s="126" t="s">
        <v>1178</v>
      </c>
      <c r="H55" s="118" t="s">
        <v>1188</v>
      </c>
      <c r="I55" s="12" t="s">
        <v>1077</v>
      </c>
      <c r="J55" s="12" t="s">
        <v>561</v>
      </c>
      <c r="K55" s="22"/>
    </row>
    <row r="56" spans="1:11" ht="45">
      <c r="A56" s="4">
        <v>55</v>
      </c>
      <c r="B56" s="25" t="s">
        <v>557</v>
      </c>
      <c r="C56" s="25" t="s">
        <v>552</v>
      </c>
      <c r="D56" s="12" t="s">
        <v>4</v>
      </c>
      <c r="E56" s="12">
        <v>10</v>
      </c>
      <c r="F56" s="8" t="s">
        <v>1123</v>
      </c>
      <c r="G56" s="126" t="s">
        <v>1178</v>
      </c>
      <c r="H56" s="118" t="s">
        <v>1188</v>
      </c>
      <c r="I56" s="12" t="s">
        <v>1075</v>
      </c>
      <c r="J56" s="12" t="s">
        <v>561</v>
      </c>
      <c r="K56" s="22"/>
    </row>
    <row r="57" spans="1:11" ht="61.5" customHeight="1">
      <c r="A57" s="4">
        <v>56</v>
      </c>
      <c r="B57" s="21" t="s">
        <v>556</v>
      </c>
      <c r="C57" s="21" t="s">
        <v>553</v>
      </c>
      <c r="D57" s="12" t="s">
        <v>4</v>
      </c>
      <c r="E57" s="12">
        <v>3</v>
      </c>
      <c r="F57" s="8" t="s">
        <v>1123</v>
      </c>
      <c r="G57" s="126" t="s">
        <v>1178</v>
      </c>
      <c r="H57" s="118" t="s">
        <v>1188</v>
      </c>
      <c r="I57" s="12" t="s">
        <v>1077</v>
      </c>
      <c r="J57" s="12" t="s">
        <v>12</v>
      </c>
      <c r="K57" s="22"/>
    </row>
    <row r="58" spans="1:11" ht="64.5" customHeight="1">
      <c r="A58" s="4">
        <v>57</v>
      </c>
      <c r="B58" s="25" t="s">
        <v>555</v>
      </c>
      <c r="C58" s="25" t="s">
        <v>554</v>
      </c>
      <c r="D58" s="12" t="s">
        <v>4</v>
      </c>
      <c r="E58" s="12">
        <v>3</v>
      </c>
      <c r="F58" s="8" t="s">
        <v>1123</v>
      </c>
      <c r="G58" s="126" t="s">
        <v>1178</v>
      </c>
      <c r="H58" s="118" t="s">
        <v>1188</v>
      </c>
      <c r="I58" s="12" t="s">
        <v>1094</v>
      </c>
      <c r="J58" s="12" t="s">
        <v>12</v>
      </c>
      <c r="K58" s="22"/>
    </row>
    <row r="59" spans="1:11" ht="45">
      <c r="A59" s="4">
        <v>58</v>
      </c>
      <c r="B59" s="20" t="s">
        <v>610</v>
      </c>
      <c r="C59" s="20" t="s">
        <v>611</v>
      </c>
      <c r="D59" s="12" t="s">
        <v>5</v>
      </c>
      <c r="E59" s="12">
        <v>10</v>
      </c>
      <c r="F59" s="118" t="s">
        <v>1194</v>
      </c>
      <c r="G59" s="118" t="s">
        <v>1196</v>
      </c>
      <c r="H59" s="128" t="s">
        <v>1202</v>
      </c>
      <c r="I59" s="12" t="s">
        <v>1075</v>
      </c>
      <c r="J59" s="12" t="s">
        <v>11</v>
      </c>
      <c r="K59" s="22"/>
    </row>
    <row r="60" spans="1:11" ht="60">
      <c r="A60" s="4">
        <v>59</v>
      </c>
      <c r="B60" s="20" t="s">
        <v>612</v>
      </c>
      <c r="C60" s="20" t="s">
        <v>613</v>
      </c>
      <c r="D60" s="12" t="s">
        <v>5</v>
      </c>
      <c r="E60" s="12">
        <v>10</v>
      </c>
      <c r="F60" s="118" t="s">
        <v>1194</v>
      </c>
      <c r="G60" s="118" t="s">
        <v>1196</v>
      </c>
      <c r="H60" s="128" t="s">
        <v>1202</v>
      </c>
      <c r="I60" s="12" t="s">
        <v>1110</v>
      </c>
      <c r="J60" s="12" t="s">
        <v>11</v>
      </c>
      <c r="K60" s="22"/>
    </row>
    <row r="61" spans="1:11" ht="60">
      <c r="A61" s="4">
        <v>60</v>
      </c>
      <c r="B61" s="20" t="s">
        <v>614</v>
      </c>
      <c r="C61" s="20" t="s">
        <v>619</v>
      </c>
      <c r="D61" s="12" t="s">
        <v>5</v>
      </c>
      <c r="E61" s="12">
        <v>3</v>
      </c>
      <c r="F61" s="118" t="s">
        <v>1194</v>
      </c>
      <c r="G61" s="118" t="s">
        <v>1196</v>
      </c>
      <c r="H61" s="128" t="s">
        <v>1202</v>
      </c>
      <c r="I61" s="12" t="s">
        <v>1110</v>
      </c>
      <c r="J61" s="12" t="s">
        <v>12</v>
      </c>
      <c r="K61" s="22"/>
    </row>
    <row r="62" spans="1:11" ht="45">
      <c r="A62" s="4">
        <v>61</v>
      </c>
      <c r="B62" s="20" t="s">
        <v>615</v>
      </c>
      <c r="C62" s="20" t="s">
        <v>621</v>
      </c>
      <c r="D62" s="12" t="s">
        <v>5</v>
      </c>
      <c r="E62" s="12">
        <v>3</v>
      </c>
      <c r="F62" s="118" t="s">
        <v>1194</v>
      </c>
      <c r="G62" s="118" t="s">
        <v>1196</v>
      </c>
      <c r="H62" s="128" t="s">
        <v>1202</v>
      </c>
      <c r="I62" s="12" t="s">
        <v>1110</v>
      </c>
      <c r="J62" s="12" t="s">
        <v>12</v>
      </c>
      <c r="K62" s="22"/>
    </row>
    <row r="63" spans="1:11" ht="45">
      <c r="A63" s="4">
        <v>62</v>
      </c>
      <c r="B63" s="20" t="s">
        <v>616</v>
      </c>
      <c r="C63" s="20" t="s">
        <v>620</v>
      </c>
      <c r="D63" s="12" t="s">
        <v>5</v>
      </c>
      <c r="E63" s="12">
        <v>3</v>
      </c>
      <c r="F63" s="118" t="s">
        <v>1194</v>
      </c>
      <c r="G63" s="118" t="s">
        <v>1196</v>
      </c>
      <c r="H63" s="128" t="s">
        <v>1202</v>
      </c>
      <c r="I63" s="12" t="s">
        <v>1110</v>
      </c>
      <c r="J63" s="12" t="s">
        <v>12</v>
      </c>
      <c r="K63" s="22"/>
    </row>
    <row r="64" spans="1:11" ht="45">
      <c r="A64" s="4">
        <v>63</v>
      </c>
      <c r="B64" s="20" t="s">
        <v>617</v>
      </c>
      <c r="C64" s="20" t="s">
        <v>622</v>
      </c>
      <c r="D64" s="12" t="s">
        <v>5</v>
      </c>
      <c r="E64" s="12">
        <v>3</v>
      </c>
      <c r="F64" s="118" t="s">
        <v>1194</v>
      </c>
      <c r="G64" s="118" t="s">
        <v>1196</v>
      </c>
      <c r="H64" s="128" t="s">
        <v>1202</v>
      </c>
      <c r="I64" s="12" t="s">
        <v>1094</v>
      </c>
      <c r="J64" s="12" t="s">
        <v>12</v>
      </c>
      <c r="K64" s="22"/>
    </row>
    <row r="65" spans="1:11" ht="45">
      <c r="A65" s="4">
        <v>64</v>
      </c>
      <c r="B65" s="24" t="s">
        <v>618</v>
      </c>
      <c r="C65" s="24" t="s">
        <v>623</v>
      </c>
      <c r="D65" s="17" t="s">
        <v>5</v>
      </c>
      <c r="E65" s="55">
        <v>5</v>
      </c>
      <c r="F65" s="118" t="s">
        <v>1194</v>
      </c>
      <c r="G65" s="8" t="s">
        <v>1197</v>
      </c>
      <c r="H65" s="63" t="s">
        <v>1202</v>
      </c>
      <c r="I65" s="55" t="s">
        <v>1094</v>
      </c>
      <c r="J65" s="17" t="s">
        <v>12</v>
      </c>
      <c r="K65" s="55"/>
    </row>
    <row r="66" spans="1:11" ht="45">
      <c r="A66" s="4">
        <v>65</v>
      </c>
      <c r="B66" s="20" t="s">
        <v>659</v>
      </c>
      <c r="C66" s="21" t="s">
        <v>653</v>
      </c>
      <c r="D66" s="4" t="s">
        <v>6</v>
      </c>
      <c r="E66" s="12">
        <v>5</v>
      </c>
      <c r="F66" s="8" t="s">
        <v>1204</v>
      </c>
      <c r="G66" s="118" t="s">
        <v>1206</v>
      </c>
      <c r="H66" s="128" t="s">
        <v>1225</v>
      </c>
      <c r="I66" s="4" t="s">
        <v>1075</v>
      </c>
      <c r="J66" s="17" t="s">
        <v>11</v>
      </c>
      <c r="K66" s="22"/>
    </row>
    <row r="67" spans="1:11" ht="45">
      <c r="A67" s="4">
        <v>66</v>
      </c>
      <c r="B67" s="20" t="s">
        <v>654</v>
      </c>
      <c r="C67" s="21" t="s">
        <v>655</v>
      </c>
      <c r="D67" s="4" t="s">
        <v>6</v>
      </c>
      <c r="E67" s="30">
        <v>15.31</v>
      </c>
      <c r="F67" s="8" t="s">
        <v>1204</v>
      </c>
      <c r="G67" s="118" t="s">
        <v>1206</v>
      </c>
      <c r="H67" s="128" t="s">
        <v>1225</v>
      </c>
      <c r="I67" s="4" t="s">
        <v>1075</v>
      </c>
      <c r="J67" s="4" t="s">
        <v>11</v>
      </c>
      <c r="K67" s="22"/>
    </row>
    <row r="68" spans="1:11" ht="45">
      <c r="A68" s="4">
        <v>67</v>
      </c>
      <c r="B68" s="20" t="s">
        <v>656</v>
      </c>
      <c r="C68" s="21" t="s">
        <v>657</v>
      </c>
      <c r="D68" s="4" t="s">
        <v>6</v>
      </c>
      <c r="E68" s="4">
        <v>10</v>
      </c>
      <c r="F68" s="8" t="s">
        <v>1204</v>
      </c>
      <c r="G68" s="118" t="s">
        <v>1206</v>
      </c>
      <c r="H68" s="128" t="s">
        <v>1225</v>
      </c>
      <c r="I68" s="4" t="s">
        <v>1075</v>
      </c>
      <c r="J68" s="4" t="s">
        <v>11</v>
      </c>
      <c r="K68" s="22"/>
    </row>
    <row r="69" spans="1:11" ht="45">
      <c r="A69" s="4">
        <v>68</v>
      </c>
      <c r="B69" s="20" t="s">
        <v>658</v>
      </c>
      <c r="C69" s="21" t="s">
        <v>356</v>
      </c>
      <c r="D69" s="4" t="s">
        <v>6</v>
      </c>
      <c r="E69" s="4">
        <v>10</v>
      </c>
      <c r="F69" s="8" t="s">
        <v>1204</v>
      </c>
      <c r="G69" s="118" t="s">
        <v>1206</v>
      </c>
      <c r="H69" s="128" t="s">
        <v>1225</v>
      </c>
      <c r="I69" s="4" t="s">
        <v>1077</v>
      </c>
      <c r="J69" s="4" t="s">
        <v>11</v>
      </c>
      <c r="K69" s="22"/>
    </row>
    <row r="70" spans="1:11" ht="45">
      <c r="A70" s="4">
        <v>69</v>
      </c>
      <c r="B70" s="20" t="s">
        <v>296</v>
      </c>
      <c r="C70" s="20" t="s">
        <v>297</v>
      </c>
      <c r="D70" s="4" t="s">
        <v>6</v>
      </c>
      <c r="E70" s="4">
        <v>10</v>
      </c>
      <c r="F70" s="8" t="s">
        <v>1204</v>
      </c>
      <c r="G70" s="118" t="s">
        <v>1206</v>
      </c>
      <c r="H70" s="128" t="s">
        <v>1225</v>
      </c>
      <c r="I70" s="4" t="s">
        <v>1077</v>
      </c>
      <c r="J70" s="4" t="s">
        <v>11</v>
      </c>
      <c r="K70" s="22"/>
    </row>
    <row r="71" spans="1:11" ht="45">
      <c r="A71" s="4">
        <v>70</v>
      </c>
      <c r="B71" s="20" t="s">
        <v>691</v>
      </c>
      <c r="C71" s="21" t="s">
        <v>919</v>
      </c>
      <c r="D71" s="4" t="s">
        <v>6</v>
      </c>
      <c r="E71" s="4">
        <v>3</v>
      </c>
      <c r="F71" s="8" t="s">
        <v>1204</v>
      </c>
      <c r="G71" s="61" t="s">
        <v>1223</v>
      </c>
      <c r="H71" s="63" t="s">
        <v>1226</v>
      </c>
      <c r="I71" s="4" t="s">
        <v>1110</v>
      </c>
      <c r="J71" s="4" t="s">
        <v>12</v>
      </c>
      <c r="K71" s="22"/>
    </row>
    <row r="72" spans="1:11" ht="45">
      <c r="A72" s="4">
        <v>71</v>
      </c>
      <c r="B72" s="20" t="s">
        <v>692</v>
      </c>
      <c r="C72" s="21" t="s">
        <v>694</v>
      </c>
      <c r="D72" s="4" t="s">
        <v>6</v>
      </c>
      <c r="E72" s="4">
        <v>3</v>
      </c>
      <c r="F72" s="8" t="s">
        <v>1204</v>
      </c>
      <c r="G72" s="61" t="s">
        <v>1207</v>
      </c>
      <c r="H72" s="63" t="s">
        <v>1226</v>
      </c>
      <c r="I72" s="4" t="s">
        <v>1077</v>
      </c>
      <c r="J72" s="4" t="s">
        <v>12</v>
      </c>
      <c r="K72" s="22"/>
    </row>
    <row r="73" spans="1:11" ht="60">
      <c r="A73" s="4">
        <v>72</v>
      </c>
      <c r="B73" s="20" t="s">
        <v>693</v>
      </c>
      <c r="C73" s="21" t="s">
        <v>695</v>
      </c>
      <c r="D73" s="4" t="s">
        <v>6</v>
      </c>
      <c r="E73" s="4">
        <v>3</v>
      </c>
      <c r="F73" s="8" t="s">
        <v>1204</v>
      </c>
      <c r="G73" s="118" t="s">
        <v>1206</v>
      </c>
      <c r="H73" s="128" t="s">
        <v>1225</v>
      </c>
      <c r="I73" s="4" t="s">
        <v>1077</v>
      </c>
      <c r="J73" s="4" t="s">
        <v>12</v>
      </c>
      <c r="K73" s="22"/>
    </row>
    <row r="74" spans="1:11" ht="45">
      <c r="A74" s="4">
        <v>73</v>
      </c>
      <c r="B74" s="20" t="s">
        <v>754</v>
      </c>
      <c r="C74" s="21" t="s">
        <v>772</v>
      </c>
      <c r="D74" s="12" t="s">
        <v>7</v>
      </c>
      <c r="E74" s="12">
        <v>10</v>
      </c>
      <c r="F74" s="8" t="s">
        <v>1231</v>
      </c>
      <c r="G74" s="118" t="s">
        <v>1208</v>
      </c>
      <c r="H74" s="118" t="s">
        <v>1227</v>
      </c>
      <c r="I74" s="12" t="s">
        <v>1077</v>
      </c>
      <c r="J74" s="12" t="s">
        <v>11</v>
      </c>
      <c r="K74" s="22"/>
    </row>
    <row r="75" spans="1:11" ht="45">
      <c r="A75" s="4">
        <v>74</v>
      </c>
      <c r="B75" s="20" t="s">
        <v>755</v>
      </c>
      <c r="C75" s="21" t="s">
        <v>337</v>
      </c>
      <c r="D75" s="12" t="s">
        <v>7</v>
      </c>
      <c r="E75" s="12">
        <v>10</v>
      </c>
      <c r="F75" s="8" t="s">
        <v>1231</v>
      </c>
      <c r="G75" s="118" t="s">
        <v>1239</v>
      </c>
      <c r="H75" s="8" t="s">
        <v>1242</v>
      </c>
      <c r="I75" s="12" t="s">
        <v>1076</v>
      </c>
      <c r="J75" s="12" t="s">
        <v>11</v>
      </c>
      <c r="K75" s="22"/>
    </row>
    <row r="76" spans="1:11" ht="60">
      <c r="A76" s="4">
        <v>75</v>
      </c>
      <c r="B76" s="20" t="s">
        <v>756</v>
      </c>
      <c r="C76" s="21" t="s">
        <v>773</v>
      </c>
      <c r="D76" s="12" t="s">
        <v>7</v>
      </c>
      <c r="E76" s="12">
        <v>10</v>
      </c>
      <c r="F76" s="8" t="s">
        <v>1231</v>
      </c>
      <c r="G76" s="118" t="s">
        <v>1237</v>
      </c>
      <c r="H76" s="8" t="s">
        <v>1242</v>
      </c>
      <c r="I76" s="12" t="s">
        <v>1076</v>
      </c>
      <c r="J76" s="12" t="s">
        <v>11</v>
      </c>
      <c r="K76" s="22"/>
    </row>
    <row r="77" spans="1:11" ht="45">
      <c r="A77" s="4">
        <v>76</v>
      </c>
      <c r="B77" s="20" t="s">
        <v>757</v>
      </c>
      <c r="C77" s="21" t="s">
        <v>774</v>
      </c>
      <c r="D77" s="12" t="s">
        <v>7</v>
      </c>
      <c r="E77" s="12">
        <v>10</v>
      </c>
      <c r="F77" s="8" t="s">
        <v>1231</v>
      </c>
      <c r="G77" s="118" t="s">
        <v>1239</v>
      </c>
      <c r="H77" s="8" t="s">
        <v>1242</v>
      </c>
      <c r="I77" s="12" t="s">
        <v>1076</v>
      </c>
      <c r="J77" s="12" t="s">
        <v>11</v>
      </c>
      <c r="K77" s="22"/>
    </row>
    <row r="78" spans="1:11" ht="45">
      <c r="A78" s="4">
        <v>77</v>
      </c>
      <c r="B78" s="20" t="s">
        <v>758</v>
      </c>
      <c r="C78" s="21" t="s">
        <v>775</v>
      </c>
      <c r="D78" s="33" t="s">
        <v>7</v>
      </c>
      <c r="E78" s="12">
        <v>10</v>
      </c>
      <c r="F78" s="8" t="s">
        <v>1231</v>
      </c>
      <c r="G78" s="118" t="s">
        <v>1239</v>
      </c>
      <c r="H78" s="8" t="s">
        <v>1242</v>
      </c>
      <c r="I78" s="12" t="s">
        <v>1075</v>
      </c>
      <c r="J78" s="12" t="s">
        <v>11</v>
      </c>
      <c r="K78" s="22"/>
    </row>
    <row r="79" spans="1:11" ht="45">
      <c r="A79" s="4">
        <v>78</v>
      </c>
      <c r="B79" s="20" t="s">
        <v>759</v>
      </c>
      <c r="C79" s="21" t="s">
        <v>776</v>
      </c>
      <c r="D79" s="33" t="s">
        <v>7</v>
      </c>
      <c r="E79" s="12">
        <v>3</v>
      </c>
      <c r="F79" s="8" t="s">
        <v>1231</v>
      </c>
      <c r="G79" s="118" t="s">
        <v>1239</v>
      </c>
      <c r="H79" s="8" t="s">
        <v>1242</v>
      </c>
      <c r="I79" s="12" t="s">
        <v>1076</v>
      </c>
      <c r="J79" s="12" t="s">
        <v>12</v>
      </c>
      <c r="K79" s="22"/>
    </row>
    <row r="80" spans="1:11" ht="60">
      <c r="A80" s="4">
        <v>79</v>
      </c>
      <c r="B80" s="20" t="s">
        <v>760</v>
      </c>
      <c r="C80" s="21" t="s">
        <v>777</v>
      </c>
      <c r="D80" s="33" t="s">
        <v>7</v>
      </c>
      <c r="E80" s="12">
        <v>3</v>
      </c>
      <c r="F80" s="8" t="s">
        <v>1231</v>
      </c>
      <c r="G80" s="118" t="s">
        <v>1239</v>
      </c>
      <c r="H80" s="8" t="s">
        <v>1242</v>
      </c>
      <c r="I80" s="12" t="s">
        <v>1094</v>
      </c>
      <c r="J80" s="12" t="s">
        <v>12</v>
      </c>
      <c r="K80" s="22"/>
    </row>
    <row r="81" spans="1:11" ht="45">
      <c r="A81" s="4">
        <v>80</v>
      </c>
      <c r="B81" s="20" t="s">
        <v>761</v>
      </c>
      <c r="C81" s="21" t="s">
        <v>778</v>
      </c>
      <c r="D81" s="33" t="s">
        <v>7</v>
      </c>
      <c r="E81" s="12">
        <v>3</v>
      </c>
      <c r="F81" s="8" t="s">
        <v>1231</v>
      </c>
      <c r="G81" s="118" t="s">
        <v>1239</v>
      </c>
      <c r="H81" s="8" t="s">
        <v>1242</v>
      </c>
      <c r="I81" s="12" t="s">
        <v>1076</v>
      </c>
      <c r="J81" s="12" t="s">
        <v>12</v>
      </c>
      <c r="K81" s="22"/>
    </row>
    <row r="82" spans="1:11" ht="45">
      <c r="A82" s="4">
        <v>81</v>
      </c>
      <c r="B82" s="20" t="s">
        <v>762</v>
      </c>
      <c r="C82" s="21" t="s">
        <v>779</v>
      </c>
      <c r="D82" s="33" t="s">
        <v>7</v>
      </c>
      <c r="E82" s="12">
        <v>43</v>
      </c>
      <c r="F82" s="8" t="s">
        <v>1231</v>
      </c>
      <c r="G82" s="118" t="s">
        <v>1239</v>
      </c>
      <c r="H82" s="8" t="s">
        <v>1242</v>
      </c>
      <c r="I82" s="12" t="s">
        <v>1076</v>
      </c>
      <c r="J82" s="12" t="s">
        <v>12</v>
      </c>
      <c r="K82" s="22"/>
    </row>
    <row r="83" spans="1:11" ht="45">
      <c r="A83" s="4">
        <v>82</v>
      </c>
      <c r="B83" s="20" t="s">
        <v>763</v>
      </c>
      <c r="C83" s="21" t="s">
        <v>780</v>
      </c>
      <c r="D83" s="33" t="s">
        <v>7</v>
      </c>
      <c r="E83" s="12">
        <v>3</v>
      </c>
      <c r="F83" s="8" t="s">
        <v>1231</v>
      </c>
      <c r="G83" s="118" t="s">
        <v>1239</v>
      </c>
      <c r="H83" s="8" t="s">
        <v>1242</v>
      </c>
      <c r="I83" s="12" t="s">
        <v>1094</v>
      </c>
      <c r="J83" s="12" t="s">
        <v>12</v>
      </c>
      <c r="K83" s="22"/>
    </row>
    <row r="84" spans="1:11" ht="45">
      <c r="A84" s="4">
        <v>83</v>
      </c>
      <c r="B84" s="20" t="s">
        <v>764</v>
      </c>
      <c r="C84" s="20" t="s">
        <v>781</v>
      </c>
      <c r="D84" s="33" t="s">
        <v>7</v>
      </c>
      <c r="E84" s="12">
        <v>3</v>
      </c>
      <c r="F84" s="8" t="s">
        <v>1231</v>
      </c>
      <c r="G84" s="118" t="s">
        <v>1239</v>
      </c>
      <c r="H84" s="8" t="s">
        <v>1242</v>
      </c>
      <c r="I84" s="12" t="s">
        <v>1076</v>
      </c>
      <c r="J84" s="12" t="s">
        <v>12</v>
      </c>
      <c r="K84" s="22"/>
    </row>
    <row r="85" spans="1:11" ht="45">
      <c r="A85" s="4">
        <v>84</v>
      </c>
      <c r="B85" s="20" t="s">
        <v>765</v>
      </c>
      <c r="C85" s="20" t="s">
        <v>782</v>
      </c>
      <c r="D85" s="33" t="s">
        <v>7</v>
      </c>
      <c r="E85" s="12">
        <v>3</v>
      </c>
      <c r="F85" s="8" t="s">
        <v>1231</v>
      </c>
      <c r="G85" s="118" t="s">
        <v>1239</v>
      </c>
      <c r="H85" s="8" t="s">
        <v>1242</v>
      </c>
      <c r="I85" s="12" t="s">
        <v>1094</v>
      </c>
      <c r="J85" s="12" t="s">
        <v>12</v>
      </c>
      <c r="K85" s="22"/>
    </row>
    <row r="86" spans="1:11" ht="60">
      <c r="A86" s="4">
        <v>85</v>
      </c>
      <c r="B86" s="20" t="s">
        <v>766</v>
      </c>
      <c r="C86" s="20" t="s">
        <v>783</v>
      </c>
      <c r="D86" s="33" t="s">
        <v>7</v>
      </c>
      <c r="E86" s="12">
        <v>4</v>
      </c>
      <c r="F86" s="8" t="s">
        <v>1231</v>
      </c>
      <c r="G86" s="118" t="s">
        <v>1239</v>
      </c>
      <c r="H86" s="8" t="s">
        <v>1242</v>
      </c>
      <c r="I86" s="12" t="s">
        <v>1144</v>
      </c>
      <c r="J86" s="12" t="s">
        <v>12</v>
      </c>
      <c r="K86" s="22"/>
    </row>
    <row r="87" spans="1:11" ht="45">
      <c r="A87" s="4">
        <v>86</v>
      </c>
      <c r="B87" s="20" t="s">
        <v>767</v>
      </c>
      <c r="C87" s="20" t="s">
        <v>784</v>
      </c>
      <c r="D87" s="33" t="s">
        <v>7</v>
      </c>
      <c r="E87" s="12">
        <v>3</v>
      </c>
      <c r="F87" s="8" t="s">
        <v>1231</v>
      </c>
      <c r="G87" s="118" t="s">
        <v>1239</v>
      </c>
      <c r="H87" s="8" t="s">
        <v>1242</v>
      </c>
      <c r="I87" s="12" t="s">
        <v>1076</v>
      </c>
      <c r="J87" s="12" t="s">
        <v>12</v>
      </c>
      <c r="K87" s="22"/>
    </row>
    <row r="88" spans="1:11" ht="60">
      <c r="A88" s="4">
        <v>87</v>
      </c>
      <c r="B88" s="20" t="s">
        <v>768</v>
      </c>
      <c r="C88" s="21" t="s">
        <v>785</v>
      </c>
      <c r="D88" s="33" t="s">
        <v>7</v>
      </c>
      <c r="E88" s="12">
        <v>3</v>
      </c>
      <c r="F88" s="8" t="s">
        <v>1231</v>
      </c>
      <c r="G88" s="118" t="s">
        <v>1239</v>
      </c>
      <c r="H88" s="8" t="s">
        <v>1242</v>
      </c>
      <c r="I88" s="12" t="s">
        <v>1076</v>
      </c>
      <c r="J88" s="12" t="s">
        <v>12</v>
      </c>
      <c r="K88" s="22"/>
    </row>
    <row r="89" spans="1:11" ht="60">
      <c r="A89" s="4">
        <v>88</v>
      </c>
      <c r="B89" s="20" t="s">
        <v>769</v>
      </c>
      <c r="C89" s="20" t="s">
        <v>786</v>
      </c>
      <c r="D89" s="33" t="s">
        <v>7</v>
      </c>
      <c r="E89" s="12">
        <v>3</v>
      </c>
      <c r="F89" s="8" t="s">
        <v>1231</v>
      </c>
      <c r="G89" s="118" t="s">
        <v>1239</v>
      </c>
      <c r="H89" s="8" t="s">
        <v>1242</v>
      </c>
      <c r="I89" s="12" t="s">
        <v>1076</v>
      </c>
      <c r="J89" s="12" t="s">
        <v>12</v>
      </c>
      <c r="K89" s="22"/>
    </row>
    <row r="90" spans="1:11" ht="45">
      <c r="A90" s="4">
        <v>89</v>
      </c>
      <c r="B90" s="20" t="s">
        <v>770</v>
      </c>
      <c r="C90" s="20" t="s">
        <v>787</v>
      </c>
      <c r="D90" s="33" t="s">
        <v>7</v>
      </c>
      <c r="E90" s="12">
        <v>4</v>
      </c>
      <c r="F90" s="8" t="s">
        <v>1231</v>
      </c>
      <c r="G90" s="118" t="s">
        <v>1239</v>
      </c>
      <c r="H90" s="8" t="s">
        <v>1242</v>
      </c>
      <c r="I90" s="12" t="s">
        <v>1144</v>
      </c>
      <c r="J90" s="12" t="s">
        <v>12</v>
      </c>
      <c r="K90" s="22"/>
    </row>
    <row r="91" spans="1:11" ht="60">
      <c r="A91" s="4">
        <v>90</v>
      </c>
      <c r="B91" s="20" t="s">
        <v>771</v>
      </c>
      <c r="C91" s="20" t="s">
        <v>788</v>
      </c>
      <c r="D91" s="33" t="s">
        <v>7</v>
      </c>
      <c r="E91" s="12">
        <v>3</v>
      </c>
      <c r="F91" s="8" t="s">
        <v>1231</v>
      </c>
      <c r="G91" s="118" t="s">
        <v>1239</v>
      </c>
      <c r="H91" s="8" t="s">
        <v>1242</v>
      </c>
      <c r="I91" s="12" t="s">
        <v>1076</v>
      </c>
      <c r="J91" s="12" t="s">
        <v>12</v>
      </c>
      <c r="K91" s="22"/>
    </row>
    <row r="92" spans="1:11" ht="45">
      <c r="A92" s="4">
        <v>91</v>
      </c>
      <c r="B92" s="56" t="s">
        <v>829</v>
      </c>
      <c r="C92" s="57" t="s">
        <v>333</v>
      </c>
      <c r="D92" s="53" t="s">
        <v>828</v>
      </c>
      <c r="E92" s="58">
        <v>10</v>
      </c>
      <c r="F92" s="142" t="s">
        <v>1236</v>
      </c>
      <c r="G92" s="138" t="s">
        <v>1245</v>
      </c>
      <c r="H92" s="141" t="s">
        <v>1253</v>
      </c>
      <c r="I92" s="58" t="s">
        <v>1075</v>
      </c>
      <c r="J92" s="12" t="s">
        <v>11</v>
      </c>
      <c r="K92" s="22"/>
    </row>
    <row r="93" spans="1:11" ht="45">
      <c r="A93" s="4">
        <v>92</v>
      </c>
      <c r="B93" s="56" t="s">
        <v>830</v>
      </c>
      <c r="C93" s="57" t="s">
        <v>831</v>
      </c>
      <c r="D93" s="53" t="s">
        <v>828</v>
      </c>
      <c r="E93" s="58">
        <v>10</v>
      </c>
      <c r="F93" s="142" t="s">
        <v>1236</v>
      </c>
      <c r="G93" s="138" t="s">
        <v>1245</v>
      </c>
      <c r="H93" s="141" t="s">
        <v>1253</v>
      </c>
      <c r="I93" s="58" t="s">
        <v>1075</v>
      </c>
      <c r="J93" s="12" t="s">
        <v>11</v>
      </c>
      <c r="K93" s="22"/>
    </row>
    <row r="94" spans="1:11" ht="45">
      <c r="A94" s="4">
        <v>93</v>
      </c>
      <c r="B94" s="56" t="s">
        <v>832</v>
      </c>
      <c r="C94" s="57" t="s">
        <v>833</v>
      </c>
      <c r="D94" s="53" t="s">
        <v>828</v>
      </c>
      <c r="E94" s="58">
        <v>10</v>
      </c>
      <c r="F94" s="142" t="s">
        <v>1236</v>
      </c>
      <c r="G94" s="138" t="s">
        <v>1245</v>
      </c>
      <c r="H94" s="141" t="s">
        <v>1253</v>
      </c>
      <c r="I94" s="58" t="s">
        <v>1075</v>
      </c>
      <c r="J94" s="12" t="s">
        <v>11</v>
      </c>
      <c r="K94" s="22"/>
    </row>
    <row r="95" spans="1:11" ht="60">
      <c r="A95" s="4">
        <v>94</v>
      </c>
      <c r="B95" s="56" t="s">
        <v>834</v>
      </c>
      <c r="C95" s="57" t="s">
        <v>835</v>
      </c>
      <c r="D95" s="53" t="s">
        <v>828</v>
      </c>
      <c r="E95" s="58">
        <v>10</v>
      </c>
      <c r="F95" s="142" t="s">
        <v>1236</v>
      </c>
      <c r="G95" s="138" t="s">
        <v>1245</v>
      </c>
      <c r="H95" s="141" t="s">
        <v>1253</v>
      </c>
      <c r="I95" s="58" t="s">
        <v>1076</v>
      </c>
      <c r="J95" s="12" t="s">
        <v>11</v>
      </c>
      <c r="K95" s="22"/>
    </row>
    <row r="96" spans="1:11" ht="45">
      <c r="A96" s="4">
        <v>95</v>
      </c>
      <c r="B96" s="51" t="s">
        <v>836</v>
      </c>
      <c r="C96" s="59" t="s">
        <v>837</v>
      </c>
      <c r="D96" s="53" t="s">
        <v>828</v>
      </c>
      <c r="E96" s="58">
        <v>10</v>
      </c>
      <c r="F96" s="141" t="s">
        <v>1234</v>
      </c>
      <c r="G96" s="58"/>
      <c r="H96" s="58"/>
      <c r="I96" s="58"/>
      <c r="J96" s="12" t="s">
        <v>11</v>
      </c>
      <c r="K96" s="22"/>
    </row>
    <row r="97" spans="1:14" ht="45">
      <c r="A97" s="4">
        <v>96</v>
      </c>
      <c r="B97" s="51" t="s">
        <v>838</v>
      </c>
      <c r="C97" s="59" t="s">
        <v>51</v>
      </c>
      <c r="D97" s="53" t="s">
        <v>828</v>
      </c>
      <c r="E97" s="58">
        <v>5</v>
      </c>
      <c r="F97" s="141" t="s">
        <v>1235</v>
      </c>
      <c r="G97" s="58"/>
      <c r="H97" s="58"/>
      <c r="I97" s="58"/>
      <c r="J97" s="12" t="s">
        <v>11</v>
      </c>
      <c r="K97" s="22"/>
    </row>
    <row r="98" spans="1:14" ht="45">
      <c r="A98" s="4">
        <v>97</v>
      </c>
      <c r="B98" s="51" t="s">
        <v>839</v>
      </c>
      <c r="C98" s="59" t="s">
        <v>840</v>
      </c>
      <c r="D98" s="53" t="s">
        <v>828</v>
      </c>
      <c r="E98" s="58">
        <v>10</v>
      </c>
      <c r="F98" s="141" t="s">
        <v>1235</v>
      </c>
      <c r="G98" s="58"/>
      <c r="H98" s="58"/>
      <c r="I98" s="58"/>
      <c r="J98" s="12" t="s">
        <v>11</v>
      </c>
      <c r="K98" s="22"/>
    </row>
    <row r="99" spans="1:14" ht="75">
      <c r="A99" s="4">
        <v>98</v>
      </c>
      <c r="B99" s="51" t="s">
        <v>841</v>
      </c>
      <c r="C99" s="59" t="s">
        <v>113</v>
      </c>
      <c r="D99" s="53" t="s">
        <v>828</v>
      </c>
      <c r="E99" s="58">
        <v>5</v>
      </c>
      <c r="F99" s="141" t="s">
        <v>1235</v>
      </c>
      <c r="G99" s="58"/>
      <c r="H99" s="58"/>
      <c r="I99" s="58"/>
      <c r="J99" s="12" t="s">
        <v>11</v>
      </c>
      <c r="K99" s="22"/>
      <c r="M99" s="162"/>
      <c r="N99" s="162"/>
    </row>
    <row r="100" spans="1:14" ht="45">
      <c r="A100" s="4">
        <v>99</v>
      </c>
      <c r="B100" s="51" t="s">
        <v>842</v>
      </c>
      <c r="C100" s="59" t="s">
        <v>75</v>
      </c>
      <c r="D100" s="53" t="s">
        <v>828</v>
      </c>
      <c r="E100" s="58">
        <v>5</v>
      </c>
      <c r="F100" s="141" t="s">
        <v>1235</v>
      </c>
      <c r="G100" s="58"/>
      <c r="H100" s="58"/>
      <c r="I100" s="58"/>
      <c r="J100" s="12" t="s">
        <v>11</v>
      </c>
      <c r="K100" s="22"/>
    </row>
    <row r="101" spans="1:14" ht="45">
      <c r="A101" s="4">
        <v>100</v>
      </c>
      <c r="B101" s="51" t="s">
        <v>843</v>
      </c>
      <c r="C101" s="59" t="s">
        <v>844</v>
      </c>
      <c r="D101" s="53" t="s">
        <v>828</v>
      </c>
      <c r="E101" s="58">
        <v>10</v>
      </c>
      <c r="F101" s="141" t="s">
        <v>1235</v>
      </c>
      <c r="G101" s="58"/>
      <c r="H101" s="58"/>
      <c r="I101" s="58"/>
      <c r="J101" s="12" t="s">
        <v>11</v>
      </c>
      <c r="K101" s="22"/>
    </row>
    <row r="102" spans="1:14" ht="45">
      <c r="A102" s="4">
        <v>101</v>
      </c>
      <c r="B102" s="51" t="s">
        <v>845</v>
      </c>
      <c r="C102" s="59" t="s">
        <v>61</v>
      </c>
      <c r="D102" s="53" t="s">
        <v>828</v>
      </c>
      <c r="E102" s="58">
        <v>10</v>
      </c>
      <c r="F102" s="141" t="s">
        <v>1235</v>
      </c>
      <c r="G102" s="58"/>
      <c r="H102" s="58"/>
      <c r="I102" s="58"/>
      <c r="J102" s="12" t="s">
        <v>11</v>
      </c>
      <c r="K102" s="22"/>
    </row>
    <row r="103" spans="1:14" ht="45">
      <c r="A103" s="4">
        <v>102</v>
      </c>
      <c r="B103" s="56" t="s">
        <v>846</v>
      </c>
      <c r="C103" s="56" t="s">
        <v>847</v>
      </c>
      <c r="D103" s="53" t="s">
        <v>828</v>
      </c>
      <c r="E103" s="54">
        <v>4</v>
      </c>
      <c r="F103" s="142" t="s">
        <v>1236</v>
      </c>
      <c r="G103" s="131" t="s">
        <v>1241</v>
      </c>
      <c r="H103" s="131" t="s">
        <v>1240</v>
      </c>
      <c r="I103" s="54" t="s">
        <v>1076</v>
      </c>
      <c r="J103" s="12" t="s">
        <v>12</v>
      </c>
      <c r="K103" s="22"/>
    </row>
    <row r="104" spans="1:14" ht="45">
      <c r="A104" s="4">
        <v>103</v>
      </c>
      <c r="B104" s="56" t="s">
        <v>848</v>
      </c>
      <c r="C104" s="56" t="s">
        <v>849</v>
      </c>
      <c r="D104" s="53" t="s">
        <v>828</v>
      </c>
      <c r="E104" s="54">
        <v>4</v>
      </c>
      <c r="F104" s="142" t="s">
        <v>1236</v>
      </c>
      <c r="G104" s="131" t="s">
        <v>1241</v>
      </c>
      <c r="H104" s="131" t="s">
        <v>1240</v>
      </c>
      <c r="I104" s="54" t="s">
        <v>1076</v>
      </c>
      <c r="J104" s="12" t="s">
        <v>12</v>
      </c>
      <c r="K104" s="22"/>
    </row>
    <row r="105" spans="1:14" ht="45">
      <c r="A105" s="4">
        <v>104</v>
      </c>
      <c r="B105" s="56" t="s">
        <v>850</v>
      </c>
      <c r="C105" s="56" t="s">
        <v>851</v>
      </c>
      <c r="D105" s="53" t="s">
        <v>828</v>
      </c>
      <c r="E105" s="54">
        <v>4</v>
      </c>
      <c r="F105" s="142" t="s">
        <v>1236</v>
      </c>
      <c r="G105" s="131" t="s">
        <v>1241</v>
      </c>
      <c r="H105" s="131" t="s">
        <v>1240</v>
      </c>
      <c r="I105" s="54" t="s">
        <v>1076</v>
      </c>
      <c r="J105" s="12" t="s">
        <v>12</v>
      </c>
      <c r="K105" s="22"/>
    </row>
    <row r="106" spans="1:14" ht="45">
      <c r="A106" s="4">
        <v>105</v>
      </c>
      <c r="B106" s="56" t="s">
        <v>852</v>
      </c>
      <c r="C106" s="60" t="s">
        <v>853</v>
      </c>
      <c r="D106" s="53" t="s">
        <v>828</v>
      </c>
      <c r="E106" s="54">
        <v>4</v>
      </c>
      <c r="F106" s="142" t="s">
        <v>1236</v>
      </c>
      <c r="G106" s="138" t="s">
        <v>1245</v>
      </c>
      <c r="H106" s="141" t="s">
        <v>1253</v>
      </c>
      <c r="I106" s="58" t="s">
        <v>1076</v>
      </c>
      <c r="J106" s="12" t="s">
        <v>12</v>
      </c>
      <c r="K106" s="22"/>
    </row>
    <row r="107" spans="1:14" ht="60">
      <c r="A107" s="4">
        <v>106</v>
      </c>
      <c r="B107" s="56" t="s">
        <v>854</v>
      </c>
      <c r="C107" s="60" t="s">
        <v>855</v>
      </c>
      <c r="D107" s="53" t="s">
        <v>828</v>
      </c>
      <c r="E107" s="54">
        <v>11</v>
      </c>
      <c r="F107" s="142" t="s">
        <v>1236</v>
      </c>
      <c r="G107" s="138" t="s">
        <v>1245</v>
      </c>
      <c r="H107" s="141" t="s">
        <v>1253</v>
      </c>
      <c r="I107" s="58" t="s">
        <v>1076</v>
      </c>
      <c r="J107" s="12" t="s">
        <v>12</v>
      </c>
      <c r="K107" s="22"/>
    </row>
    <row r="108" spans="1:14" ht="45">
      <c r="A108" s="4">
        <v>107</v>
      </c>
      <c r="B108" s="56" t="s">
        <v>856</v>
      </c>
      <c r="C108" s="56" t="s">
        <v>857</v>
      </c>
      <c r="D108" s="53" t="s">
        <v>828</v>
      </c>
      <c r="E108" s="54">
        <v>4</v>
      </c>
      <c r="F108" s="142" t="s">
        <v>1236</v>
      </c>
      <c r="G108" s="138" t="s">
        <v>1245</v>
      </c>
      <c r="H108" s="141" t="s">
        <v>1253</v>
      </c>
      <c r="I108" s="58" t="s">
        <v>1076</v>
      </c>
      <c r="J108" s="12" t="s">
        <v>12</v>
      </c>
      <c r="K108" s="22"/>
    </row>
    <row r="109" spans="1:14" ht="45">
      <c r="A109" s="4">
        <v>108</v>
      </c>
      <c r="B109" s="56" t="s">
        <v>858</v>
      </c>
      <c r="C109" s="56" t="s">
        <v>859</v>
      </c>
      <c r="D109" s="53" t="s">
        <v>828</v>
      </c>
      <c r="E109" s="54">
        <v>4</v>
      </c>
      <c r="F109" s="142" t="s">
        <v>1236</v>
      </c>
      <c r="G109" s="131" t="s">
        <v>1241</v>
      </c>
      <c r="H109" s="131" t="s">
        <v>1240</v>
      </c>
      <c r="I109" s="54" t="s">
        <v>1076</v>
      </c>
      <c r="J109" s="12" t="s">
        <v>12</v>
      </c>
      <c r="K109" s="22"/>
    </row>
    <row r="110" spans="1:14" ht="60">
      <c r="A110" s="4">
        <v>109</v>
      </c>
      <c r="B110" s="56" t="s">
        <v>860</v>
      </c>
      <c r="C110" s="56" t="s">
        <v>861</v>
      </c>
      <c r="D110" s="53" t="s">
        <v>828</v>
      </c>
      <c r="E110" s="54">
        <v>4</v>
      </c>
      <c r="F110" s="142" t="s">
        <v>1236</v>
      </c>
      <c r="G110" s="138" t="s">
        <v>1245</v>
      </c>
      <c r="H110" s="141" t="s">
        <v>1253</v>
      </c>
      <c r="I110" s="58" t="s">
        <v>1076</v>
      </c>
      <c r="J110" s="12" t="s">
        <v>12</v>
      </c>
      <c r="K110" s="22"/>
    </row>
    <row r="111" spans="1:14" ht="45">
      <c r="A111" s="4">
        <v>110</v>
      </c>
      <c r="B111" s="56" t="s">
        <v>862</v>
      </c>
      <c r="C111" s="56" t="s">
        <v>863</v>
      </c>
      <c r="D111" s="53" t="s">
        <v>828</v>
      </c>
      <c r="E111" s="54">
        <v>4</v>
      </c>
      <c r="F111" s="142" t="s">
        <v>1236</v>
      </c>
      <c r="G111" s="138" t="s">
        <v>1245</v>
      </c>
      <c r="H111" s="141" t="s">
        <v>1253</v>
      </c>
      <c r="I111" s="58" t="s">
        <v>1076</v>
      </c>
      <c r="J111" s="12" t="s">
        <v>12</v>
      </c>
      <c r="K111" s="22"/>
    </row>
    <row r="112" spans="1:14" ht="60">
      <c r="A112" s="4">
        <v>111</v>
      </c>
      <c r="B112" s="56" t="s">
        <v>864</v>
      </c>
      <c r="C112" s="60" t="s">
        <v>865</v>
      </c>
      <c r="D112" s="53" t="s">
        <v>828</v>
      </c>
      <c r="E112" s="54">
        <v>4</v>
      </c>
      <c r="F112" s="142" t="s">
        <v>1236</v>
      </c>
      <c r="G112" s="138" t="s">
        <v>1245</v>
      </c>
      <c r="H112" s="141" t="s">
        <v>1253</v>
      </c>
      <c r="I112" s="58" t="s">
        <v>1076</v>
      </c>
      <c r="J112" s="12" t="s">
        <v>12</v>
      </c>
      <c r="K112" s="22"/>
    </row>
    <row r="113" spans="1:11" ht="45">
      <c r="A113" s="4">
        <v>112</v>
      </c>
      <c r="B113" s="56" t="s">
        <v>866</v>
      </c>
      <c r="C113" s="56" t="s">
        <v>867</v>
      </c>
      <c r="D113" s="53" t="s">
        <v>828</v>
      </c>
      <c r="E113" s="54">
        <v>4</v>
      </c>
      <c r="F113" s="142" t="s">
        <v>1236</v>
      </c>
      <c r="G113" s="138" t="s">
        <v>1245</v>
      </c>
      <c r="H113" s="141" t="s">
        <v>1253</v>
      </c>
      <c r="I113" s="58" t="s">
        <v>1094</v>
      </c>
      <c r="J113" s="12" t="s">
        <v>12</v>
      </c>
      <c r="K113" s="22"/>
    </row>
    <row r="114" spans="1:11" ht="45">
      <c r="A114" s="4">
        <v>113</v>
      </c>
      <c r="B114" s="56" t="s">
        <v>868</v>
      </c>
      <c r="C114" s="56" t="s">
        <v>869</v>
      </c>
      <c r="D114" s="53" t="s">
        <v>828</v>
      </c>
      <c r="E114" s="54">
        <v>4</v>
      </c>
      <c r="F114" s="142" t="s">
        <v>1236</v>
      </c>
      <c r="G114" s="138" t="s">
        <v>1245</v>
      </c>
      <c r="H114" s="141" t="s">
        <v>1253</v>
      </c>
      <c r="I114" s="58" t="s">
        <v>1094</v>
      </c>
      <c r="J114" s="12" t="s">
        <v>12</v>
      </c>
      <c r="K114" s="22"/>
    </row>
    <row r="115" spans="1:11" ht="75">
      <c r="A115" s="4">
        <v>114</v>
      </c>
      <c r="B115" s="56" t="s">
        <v>870</v>
      </c>
      <c r="C115" s="56" t="s">
        <v>871</v>
      </c>
      <c r="D115" s="53" t="s">
        <v>828</v>
      </c>
      <c r="E115" s="54">
        <v>4</v>
      </c>
      <c r="F115" s="142" t="s">
        <v>1236</v>
      </c>
      <c r="G115" s="131" t="s">
        <v>1241</v>
      </c>
      <c r="H115" s="131" t="s">
        <v>1240</v>
      </c>
      <c r="I115" s="54" t="s">
        <v>1076</v>
      </c>
      <c r="J115" s="12" t="s">
        <v>12</v>
      </c>
      <c r="K115" s="22"/>
    </row>
    <row r="116" spans="1:11" ht="45">
      <c r="A116" s="4">
        <v>115</v>
      </c>
      <c r="B116" s="56" t="s">
        <v>872</v>
      </c>
      <c r="C116" s="56" t="s">
        <v>873</v>
      </c>
      <c r="D116" s="53" t="s">
        <v>828</v>
      </c>
      <c r="E116" s="54">
        <v>4</v>
      </c>
      <c r="F116" s="142" t="s">
        <v>1236</v>
      </c>
      <c r="G116" s="131" t="s">
        <v>1241</v>
      </c>
      <c r="H116" s="131" t="s">
        <v>1240</v>
      </c>
      <c r="I116" s="54" t="s">
        <v>1076</v>
      </c>
      <c r="J116" s="12" t="s">
        <v>12</v>
      </c>
      <c r="K116" s="22"/>
    </row>
    <row r="117" spans="1:11" ht="45">
      <c r="A117" s="4">
        <v>116</v>
      </c>
      <c r="B117" s="56" t="s">
        <v>874</v>
      </c>
      <c r="C117" s="56" t="s">
        <v>875</v>
      </c>
      <c r="D117" s="53" t="s">
        <v>828</v>
      </c>
      <c r="E117" s="54">
        <v>4</v>
      </c>
      <c r="F117" s="142" t="s">
        <v>1236</v>
      </c>
      <c r="G117" s="131" t="s">
        <v>1241</v>
      </c>
      <c r="H117" s="131" t="s">
        <v>1240</v>
      </c>
      <c r="I117" s="54" t="s">
        <v>1076</v>
      </c>
      <c r="J117" s="12" t="s">
        <v>12</v>
      </c>
      <c r="K117" s="22"/>
    </row>
    <row r="118" spans="1:11" ht="45">
      <c r="A118" s="4">
        <v>117</v>
      </c>
      <c r="B118" s="56" t="s">
        <v>876</v>
      </c>
      <c r="C118" s="56" t="s">
        <v>877</v>
      </c>
      <c r="D118" s="53" t="s">
        <v>828</v>
      </c>
      <c r="E118" s="54">
        <v>4</v>
      </c>
      <c r="F118" s="142" t="s">
        <v>1236</v>
      </c>
      <c r="G118" s="131" t="s">
        <v>1241</v>
      </c>
      <c r="H118" s="131" t="s">
        <v>1240</v>
      </c>
      <c r="I118" s="54" t="s">
        <v>1076</v>
      </c>
      <c r="J118" s="12" t="s">
        <v>12</v>
      </c>
      <c r="K118" s="22"/>
    </row>
    <row r="119" spans="1:11" ht="45">
      <c r="A119" s="4">
        <v>118</v>
      </c>
      <c r="B119" s="56" t="s">
        <v>878</v>
      </c>
      <c r="C119" s="56" t="s">
        <v>879</v>
      </c>
      <c r="D119" s="53" t="s">
        <v>828</v>
      </c>
      <c r="E119" s="54">
        <v>4</v>
      </c>
      <c r="F119" s="142" t="s">
        <v>1236</v>
      </c>
      <c r="G119" s="138" t="s">
        <v>1245</v>
      </c>
      <c r="H119" s="141" t="s">
        <v>1253</v>
      </c>
      <c r="I119" s="58" t="s">
        <v>1094</v>
      </c>
      <c r="J119" s="12" t="s">
        <v>12</v>
      </c>
      <c r="K119" s="22"/>
    </row>
    <row r="120" spans="1:11" ht="45">
      <c r="A120" s="4">
        <v>119</v>
      </c>
      <c r="B120" s="56" t="s">
        <v>880</v>
      </c>
      <c r="C120" s="56" t="s">
        <v>881</v>
      </c>
      <c r="D120" s="53" t="s">
        <v>828</v>
      </c>
      <c r="E120" s="54">
        <v>4</v>
      </c>
      <c r="F120" s="142" t="s">
        <v>1236</v>
      </c>
      <c r="G120" s="138" t="s">
        <v>1245</v>
      </c>
      <c r="H120" s="141" t="s">
        <v>1253</v>
      </c>
      <c r="I120" s="58" t="s">
        <v>1076</v>
      </c>
      <c r="J120" s="12" t="s">
        <v>12</v>
      </c>
      <c r="K120" s="22"/>
    </row>
    <row r="121" spans="1:11" ht="45">
      <c r="A121" s="4">
        <v>120</v>
      </c>
      <c r="B121" s="56" t="s">
        <v>882</v>
      </c>
      <c r="C121" s="56" t="s">
        <v>883</v>
      </c>
      <c r="D121" s="53" t="s">
        <v>828</v>
      </c>
      <c r="E121" s="54">
        <v>4</v>
      </c>
      <c r="F121" s="142" t="s">
        <v>1236</v>
      </c>
      <c r="G121" s="131" t="s">
        <v>1241</v>
      </c>
      <c r="H121" s="131" t="s">
        <v>1240</v>
      </c>
      <c r="I121" s="54" t="s">
        <v>1094</v>
      </c>
      <c r="J121" s="12" t="s">
        <v>12</v>
      </c>
      <c r="K121" s="22"/>
    </row>
    <row r="122" spans="1:11" ht="45">
      <c r="A122" s="4">
        <v>121</v>
      </c>
      <c r="B122" s="56" t="s">
        <v>884</v>
      </c>
      <c r="C122" s="56" t="s">
        <v>885</v>
      </c>
      <c r="D122" s="53" t="s">
        <v>828</v>
      </c>
      <c r="E122" s="54">
        <v>4</v>
      </c>
      <c r="F122" s="142" t="s">
        <v>1236</v>
      </c>
      <c r="G122" s="138" t="s">
        <v>1245</v>
      </c>
      <c r="H122" s="141" t="s">
        <v>1253</v>
      </c>
      <c r="I122" s="58" t="s">
        <v>1076</v>
      </c>
      <c r="J122" s="12" t="s">
        <v>12</v>
      </c>
      <c r="K122" s="22"/>
    </row>
    <row r="123" spans="1:11" ht="45">
      <c r="A123" s="4">
        <v>122</v>
      </c>
      <c r="B123" s="56" t="s">
        <v>886</v>
      </c>
      <c r="C123" s="56" t="s">
        <v>887</v>
      </c>
      <c r="D123" s="53" t="s">
        <v>828</v>
      </c>
      <c r="E123" s="54">
        <v>4</v>
      </c>
      <c r="F123" s="142" t="s">
        <v>1236</v>
      </c>
      <c r="G123" s="138" t="s">
        <v>1245</v>
      </c>
      <c r="H123" s="131" t="s">
        <v>1240</v>
      </c>
      <c r="I123" s="54" t="s">
        <v>1076</v>
      </c>
      <c r="J123" s="12" t="s">
        <v>12</v>
      </c>
      <c r="K123" s="22"/>
    </row>
    <row r="124" spans="1:11" ht="45">
      <c r="A124" s="4">
        <v>123</v>
      </c>
      <c r="B124" s="56" t="s">
        <v>888</v>
      </c>
      <c r="C124" s="56" t="s">
        <v>889</v>
      </c>
      <c r="D124" s="53" t="s">
        <v>828</v>
      </c>
      <c r="E124" s="54">
        <v>4</v>
      </c>
      <c r="F124" s="141" t="s">
        <v>1234</v>
      </c>
      <c r="G124" s="138" t="s">
        <v>1256</v>
      </c>
      <c r="H124" s="141" t="s">
        <v>1255</v>
      </c>
      <c r="I124" s="58" t="s">
        <v>1094</v>
      </c>
      <c r="J124" s="12" t="s">
        <v>12</v>
      </c>
      <c r="K124" s="22"/>
    </row>
    <row r="125" spans="1:11" ht="60">
      <c r="A125" s="4">
        <v>124</v>
      </c>
      <c r="B125" s="56" t="s">
        <v>890</v>
      </c>
      <c r="C125" s="61" t="s">
        <v>891</v>
      </c>
      <c r="D125" s="53" t="s">
        <v>828</v>
      </c>
      <c r="E125" s="54">
        <v>3</v>
      </c>
      <c r="F125" s="141" t="s">
        <v>1234</v>
      </c>
      <c r="G125" s="54"/>
      <c r="H125" s="54"/>
      <c r="I125" s="54"/>
      <c r="J125" s="12" t="s">
        <v>12</v>
      </c>
      <c r="K125" s="22"/>
    </row>
    <row r="126" spans="1:11" ht="60">
      <c r="A126" s="4">
        <v>125</v>
      </c>
      <c r="B126" s="56" t="s">
        <v>892</v>
      </c>
      <c r="C126" s="61" t="s">
        <v>893</v>
      </c>
      <c r="D126" s="53" t="s">
        <v>828</v>
      </c>
      <c r="E126" s="54">
        <v>3</v>
      </c>
      <c r="F126" s="141" t="s">
        <v>1234</v>
      </c>
      <c r="G126" s="54"/>
      <c r="H126" s="54"/>
      <c r="I126" s="54"/>
      <c r="J126" s="12" t="s">
        <v>12</v>
      </c>
      <c r="K126" s="22"/>
    </row>
    <row r="127" spans="1:11" ht="45">
      <c r="A127" s="4">
        <v>126</v>
      </c>
      <c r="B127" s="62" t="s">
        <v>894</v>
      </c>
      <c r="C127" s="63" t="s">
        <v>895</v>
      </c>
      <c r="D127" s="53" t="s">
        <v>828</v>
      </c>
      <c r="E127" s="54">
        <v>3</v>
      </c>
      <c r="F127" s="141" t="s">
        <v>1234</v>
      </c>
      <c r="G127" s="54"/>
      <c r="H127" s="54"/>
      <c r="I127" s="54"/>
      <c r="J127" s="12" t="s">
        <v>12</v>
      </c>
      <c r="K127" s="22"/>
    </row>
    <row r="128" spans="1:11" ht="45">
      <c r="A128" s="4">
        <v>127</v>
      </c>
      <c r="B128" s="40" t="s">
        <v>803</v>
      </c>
      <c r="C128" s="52" t="s">
        <v>896</v>
      </c>
      <c r="D128" s="53" t="s">
        <v>828</v>
      </c>
      <c r="E128" s="54">
        <v>3</v>
      </c>
      <c r="F128" s="142" t="s">
        <v>1235</v>
      </c>
      <c r="G128" s="54"/>
      <c r="H128" s="54"/>
      <c r="I128" s="54"/>
      <c r="J128" s="12" t="s">
        <v>12</v>
      </c>
      <c r="K128" s="22"/>
    </row>
    <row r="129" spans="1:11" ht="45">
      <c r="A129" s="4">
        <v>128</v>
      </c>
      <c r="B129" s="40" t="s">
        <v>804</v>
      </c>
      <c r="C129" s="52" t="s">
        <v>897</v>
      </c>
      <c r="D129" s="53" t="s">
        <v>828</v>
      </c>
      <c r="E129" s="54">
        <v>3</v>
      </c>
      <c r="F129" s="142" t="s">
        <v>1235</v>
      </c>
      <c r="G129" s="54"/>
      <c r="H129" s="54"/>
      <c r="I129" s="54"/>
      <c r="J129" s="12" t="s">
        <v>12</v>
      </c>
      <c r="K129" s="22"/>
    </row>
    <row r="130" spans="1:11" ht="45">
      <c r="A130" s="4">
        <v>129</v>
      </c>
      <c r="B130" s="40" t="s">
        <v>805</v>
      </c>
      <c r="C130" s="52" t="s">
        <v>898</v>
      </c>
      <c r="D130" s="53" t="s">
        <v>828</v>
      </c>
      <c r="E130" s="54">
        <v>3</v>
      </c>
      <c r="F130" s="142" t="s">
        <v>1235</v>
      </c>
      <c r="G130" s="54"/>
      <c r="H130" s="54"/>
      <c r="I130" s="54"/>
      <c r="J130" s="12" t="s">
        <v>12</v>
      </c>
      <c r="K130" s="22"/>
    </row>
    <row r="131" spans="1:11" ht="45">
      <c r="A131" s="4">
        <v>130</v>
      </c>
      <c r="B131" s="40" t="s">
        <v>806</v>
      </c>
      <c r="C131" s="52" t="s">
        <v>899</v>
      </c>
      <c r="D131" s="53" t="s">
        <v>828</v>
      </c>
      <c r="E131" s="54">
        <v>3</v>
      </c>
      <c r="F131" s="142" t="s">
        <v>1235</v>
      </c>
      <c r="G131" s="54"/>
      <c r="H131" s="54"/>
      <c r="I131" s="54"/>
      <c r="J131" s="12" t="s">
        <v>12</v>
      </c>
      <c r="K131" s="22"/>
    </row>
    <row r="132" spans="1:11" ht="45">
      <c r="A132" s="4">
        <v>131</v>
      </c>
      <c r="B132" s="40" t="s">
        <v>900</v>
      </c>
      <c r="C132" s="52" t="s">
        <v>901</v>
      </c>
      <c r="D132" s="53" t="s">
        <v>828</v>
      </c>
      <c r="E132" s="54">
        <v>3</v>
      </c>
      <c r="F132" s="142" t="s">
        <v>1235</v>
      </c>
      <c r="G132" s="54"/>
      <c r="H132" s="54"/>
      <c r="I132" s="54"/>
      <c r="J132" s="12" t="s">
        <v>12</v>
      </c>
      <c r="K132" s="22"/>
    </row>
    <row r="133" spans="1:11" ht="45">
      <c r="A133" s="4">
        <v>132</v>
      </c>
      <c r="B133" s="40" t="s">
        <v>807</v>
      </c>
      <c r="C133" s="52" t="s">
        <v>902</v>
      </c>
      <c r="D133" s="53" t="s">
        <v>828</v>
      </c>
      <c r="E133" s="54">
        <v>6</v>
      </c>
      <c r="F133" s="142" t="s">
        <v>1235</v>
      </c>
      <c r="G133" s="54"/>
      <c r="H133" s="54"/>
      <c r="I133" s="54"/>
      <c r="J133" s="12" t="s">
        <v>12</v>
      </c>
      <c r="K133" s="22"/>
    </row>
    <row r="134" spans="1:11" ht="45">
      <c r="A134" s="4">
        <v>133</v>
      </c>
      <c r="B134" s="40" t="s">
        <v>903</v>
      </c>
      <c r="C134" s="52" t="s">
        <v>904</v>
      </c>
      <c r="D134" s="53" t="s">
        <v>828</v>
      </c>
      <c r="E134" s="54">
        <v>6</v>
      </c>
      <c r="F134" s="142" t="s">
        <v>1235</v>
      </c>
      <c r="G134" s="54"/>
      <c r="H134" s="54"/>
      <c r="I134" s="54"/>
      <c r="J134" s="12" t="s">
        <v>12</v>
      </c>
      <c r="K134" s="22"/>
    </row>
    <row r="135" spans="1:11" ht="45">
      <c r="A135" s="4">
        <v>134</v>
      </c>
      <c r="B135" s="40" t="s">
        <v>905</v>
      </c>
      <c r="C135" s="52" t="s">
        <v>906</v>
      </c>
      <c r="D135" s="53" t="s">
        <v>828</v>
      </c>
      <c r="E135" s="54">
        <v>3</v>
      </c>
      <c r="F135" s="142" t="s">
        <v>1235</v>
      </c>
      <c r="G135" s="54"/>
      <c r="H135" s="54"/>
      <c r="I135" s="54"/>
      <c r="J135" s="12" t="s">
        <v>12</v>
      </c>
      <c r="K135" s="22"/>
    </row>
    <row r="136" spans="1:11" ht="45">
      <c r="A136" s="4">
        <v>135</v>
      </c>
      <c r="B136" s="40" t="s">
        <v>808</v>
      </c>
      <c r="C136" s="52" t="s">
        <v>907</v>
      </c>
      <c r="D136" s="53" t="s">
        <v>828</v>
      </c>
      <c r="E136" s="54">
        <v>3</v>
      </c>
      <c r="F136" s="142" t="s">
        <v>1235</v>
      </c>
      <c r="G136" s="54"/>
      <c r="H136" s="54"/>
      <c r="I136" s="54"/>
      <c r="J136" s="12" t="s">
        <v>12</v>
      </c>
      <c r="K136" s="22"/>
    </row>
    <row r="137" spans="1:11" ht="45">
      <c r="A137" s="4">
        <v>136</v>
      </c>
      <c r="B137" s="40" t="s">
        <v>908</v>
      </c>
      <c r="C137" s="52" t="s">
        <v>909</v>
      </c>
      <c r="D137" s="53" t="s">
        <v>828</v>
      </c>
      <c r="E137" s="54">
        <v>3</v>
      </c>
      <c r="F137" s="142" t="s">
        <v>1235</v>
      </c>
      <c r="G137" s="54"/>
      <c r="H137" s="54"/>
      <c r="I137" s="54"/>
      <c r="J137" s="12" t="s">
        <v>12</v>
      </c>
      <c r="K137" s="22"/>
    </row>
    <row r="138" spans="1:11" ht="45">
      <c r="A138" s="4">
        <v>137</v>
      </c>
      <c r="B138" s="40" t="s">
        <v>809</v>
      </c>
      <c r="C138" s="52" t="s">
        <v>910</v>
      </c>
      <c r="D138" s="53" t="s">
        <v>828</v>
      </c>
      <c r="E138" s="54">
        <v>3</v>
      </c>
      <c r="F138" s="142" t="s">
        <v>1235</v>
      </c>
      <c r="G138" s="54"/>
      <c r="H138" s="54"/>
      <c r="I138" s="54"/>
      <c r="J138" s="12" t="s">
        <v>12</v>
      </c>
      <c r="K138" s="22"/>
    </row>
    <row r="139" spans="1:11" ht="45">
      <c r="A139" s="4">
        <v>138</v>
      </c>
      <c r="B139" s="40" t="s">
        <v>810</v>
      </c>
      <c r="C139" s="52" t="s">
        <v>911</v>
      </c>
      <c r="D139" s="53" t="s">
        <v>828</v>
      </c>
      <c r="E139" s="54">
        <v>3</v>
      </c>
      <c r="F139" s="142" t="s">
        <v>1235</v>
      </c>
      <c r="G139" s="54"/>
      <c r="H139" s="54"/>
      <c r="I139" s="54"/>
      <c r="J139" s="12" t="s">
        <v>12</v>
      </c>
      <c r="K139" s="22"/>
    </row>
    <row r="140" spans="1:11" ht="45">
      <c r="A140" s="4">
        <v>139</v>
      </c>
      <c r="B140" s="40" t="s">
        <v>811</v>
      </c>
      <c r="C140" s="52" t="s">
        <v>912</v>
      </c>
      <c r="D140" s="53" t="s">
        <v>828</v>
      </c>
      <c r="E140" s="54">
        <v>3</v>
      </c>
      <c r="F140" s="142" t="s">
        <v>1235</v>
      </c>
      <c r="G140" s="54"/>
      <c r="H140" s="54"/>
      <c r="I140" s="54"/>
      <c r="J140" s="12" t="s">
        <v>12</v>
      </c>
      <c r="K140" s="22"/>
    </row>
    <row r="141" spans="1:11" ht="45">
      <c r="A141" s="4">
        <v>140</v>
      </c>
      <c r="B141" s="40" t="s">
        <v>812</v>
      </c>
      <c r="C141" s="52" t="s">
        <v>913</v>
      </c>
      <c r="D141" s="53" t="s">
        <v>828</v>
      </c>
      <c r="E141" s="54">
        <v>3</v>
      </c>
      <c r="F141" s="142" t="s">
        <v>1235</v>
      </c>
      <c r="G141" s="54"/>
      <c r="H141" s="54"/>
      <c r="I141" s="54"/>
      <c r="J141" s="12" t="s">
        <v>12</v>
      </c>
      <c r="K141" s="22"/>
    </row>
    <row r="142" spans="1:11" ht="45">
      <c r="A142" s="4">
        <v>141</v>
      </c>
      <c r="B142" s="40" t="s">
        <v>914</v>
      </c>
      <c r="C142" s="52" t="s">
        <v>915</v>
      </c>
      <c r="D142" s="53" t="s">
        <v>828</v>
      </c>
      <c r="E142" s="54">
        <v>3</v>
      </c>
      <c r="F142" s="142" t="s">
        <v>1235</v>
      </c>
      <c r="G142" s="54"/>
      <c r="H142" s="54"/>
      <c r="I142" s="54"/>
      <c r="J142" s="12" t="s">
        <v>12</v>
      </c>
      <c r="K142" s="22"/>
    </row>
    <row r="143" spans="1:11" ht="45">
      <c r="A143" s="4">
        <v>142</v>
      </c>
      <c r="B143" s="40" t="s">
        <v>813</v>
      </c>
      <c r="C143" s="52" t="s">
        <v>916</v>
      </c>
      <c r="D143" s="53" t="s">
        <v>828</v>
      </c>
      <c r="E143" s="54">
        <v>3</v>
      </c>
      <c r="F143" s="142" t="s">
        <v>1235</v>
      </c>
      <c r="G143" s="54"/>
      <c r="H143" s="54"/>
      <c r="I143" s="54"/>
      <c r="J143" s="12" t="s">
        <v>12</v>
      </c>
      <c r="K143" s="22"/>
    </row>
    <row r="144" spans="1:11" ht="45">
      <c r="A144" s="4">
        <v>143</v>
      </c>
      <c r="B144" s="40" t="s">
        <v>814</v>
      </c>
      <c r="C144" s="52" t="s">
        <v>917</v>
      </c>
      <c r="D144" s="53" t="s">
        <v>828</v>
      </c>
      <c r="E144" s="54">
        <v>4</v>
      </c>
      <c r="F144" s="142" t="s">
        <v>1235</v>
      </c>
      <c r="G144" s="54"/>
      <c r="H144" s="54"/>
      <c r="I144" s="54"/>
      <c r="J144" s="12" t="s">
        <v>12</v>
      </c>
      <c r="K144" s="22"/>
    </row>
    <row r="145" spans="1:11" ht="45">
      <c r="A145" s="4">
        <v>144</v>
      </c>
      <c r="B145" s="40" t="s">
        <v>815</v>
      </c>
      <c r="C145" s="52" t="s">
        <v>918</v>
      </c>
      <c r="D145" s="53" t="s">
        <v>828</v>
      </c>
      <c r="E145" s="54">
        <v>4</v>
      </c>
      <c r="F145" s="142" t="s">
        <v>1235</v>
      </c>
      <c r="G145" s="54"/>
      <c r="H145" s="54"/>
      <c r="I145" s="54"/>
      <c r="J145" s="12" t="s">
        <v>12</v>
      </c>
      <c r="K145" s="22"/>
    </row>
    <row r="146" spans="1:11">
      <c r="A146" s="4">
        <v>145</v>
      </c>
      <c r="B146" s="110"/>
      <c r="C146" s="22"/>
      <c r="D146" s="111">
        <v>2022</v>
      </c>
      <c r="E146" s="22"/>
      <c r="F146" s="22"/>
      <c r="G146" s="22"/>
      <c r="H146" s="22"/>
      <c r="I146" s="22"/>
      <c r="J146" s="36" t="s">
        <v>12</v>
      </c>
      <c r="K146" s="22"/>
    </row>
    <row r="147" spans="1:11">
      <c r="A147" s="4">
        <v>146</v>
      </c>
      <c r="B147" s="110"/>
      <c r="C147" s="22"/>
      <c r="D147" s="111">
        <v>2022</v>
      </c>
      <c r="E147" s="22"/>
      <c r="F147" s="22"/>
      <c r="G147" s="22"/>
      <c r="H147" s="22"/>
      <c r="I147" s="22"/>
      <c r="J147" s="36" t="s">
        <v>12</v>
      </c>
      <c r="K147" s="22"/>
    </row>
    <row r="148" spans="1:11">
      <c r="A148" s="4">
        <v>147</v>
      </c>
      <c r="B148" s="110"/>
      <c r="C148" s="22"/>
      <c r="D148" s="111">
        <v>2022</v>
      </c>
      <c r="E148" s="22"/>
      <c r="F148" s="22"/>
      <c r="G148" s="22"/>
      <c r="H148" s="22"/>
      <c r="I148" s="22"/>
      <c r="J148" s="36" t="s">
        <v>12</v>
      </c>
      <c r="K148" s="22"/>
    </row>
    <row r="149" spans="1:11">
      <c r="A149" s="4">
        <v>148</v>
      </c>
      <c r="B149" s="110"/>
      <c r="C149" s="22"/>
      <c r="D149" s="111">
        <v>2022</v>
      </c>
      <c r="E149" s="22"/>
      <c r="F149" s="22"/>
      <c r="G149" s="22"/>
      <c r="H149" s="22"/>
      <c r="I149" s="22"/>
      <c r="J149" s="36" t="s">
        <v>12</v>
      </c>
      <c r="K149" s="22"/>
    </row>
    <row r="150" spans="1:11">
      <c r="A150" s="4">
        <v>149</v>
      </c>
      <c r="B150" s="110"/>
      <c r="C150" s="22"/>
      <c r="D150" s="111">
        <v>2022</v>
      </c>
      <c r="E150" s="22"/>
      <c r="F150" s="22"/>
      <c r="G150" s="22"/>
      <c r="H150" s="22"/>
      <c r="I150" s="22"/>
      <c r="J150" s="36" t="s">
        <v>12</v>
      </c>
      <c r="K150" s="22"/>
    </row>
    <row r="151" spans="1:11">
      <c r="A151" s="4">
        <v>150</v>
      </c>
      <c r="B151" s="110"/>
      <c r="C151" s="22"/>
      <c r="D151" s="111">
        <v>2022</v>
      </c>
      <c r="E151" s="22"/>
      <c r="F151" s="22"/>
      <c r="G151" s="22"/>
      <c r="H151" s="22"/>
      <c r="I151" s="22"/>
      <c r="J151" s="36" t="s">
        <v>12</v>
      </c>
      <c r="K151" s="22"/>
    </row>
    <row r="152" spans="1:11">
      <c r="A152" s="4">
        <v>151</v>
      </c>
      <c r="B152" s="110"/>
      <c r="C152" s="22"/>
      <c r="D152" s="111">
        <v>2022</v>
      </c>
      <c r="E152" s="22"/>
      <c r="F152" s="22"/>
      <c r="G152" s="22"/>
      <c r="H152" s="22"/>
      <c r="I152" s="22"/>
      <c r="J152" s="36" t="s">
        <v>12</v>
      </c>
      <c r="K152" s="22"/>
    </row>
    <row r="153" spans="1:11">
      <c r="A153" s="4">
        <v>152</v>
      </c>
      <c r="B153" s="110"/>
      <c r="C153" s="22"/>
      <c r="D153" s="111">
        <v>2022</v>
      </c>
      <c r="E153" s="22"/>
      <c r="F153" s="22"/>
      <c r="G153" s="22"/>
      <c r="H153" s="22"/>
      <c r="I153" s="22"/>
      <c r="J153" s="36" t="s">
        <v>12</v>
      </c>
      <c r="K153" s="22"/>
    </row>
    <row r="154" spans="1:11">
      <c r="A154" s="4">
        <v>153</v>
      </c>
      <c r="B154" s="110"/>
      <c r="C154" s="22"/>
      <c r="D154" s="111">
        <v>2022</v>
      </c>
      <c r="E154" s="22"/>
      <c r="F154" s="22"/>
      <c r="G154" s="22"/>
      <c r="H154" s="22"/>
      <c r="I154" s="22"/>
      <c r="J154" s="36" t="s">
        <v>12</v>
      </c>
      <c r="K154" s="22"/>
    </row>
    <row r="155" spans="1:11">
      <c r="A155" s="4">
        <v>154</v>
      </c>
      <c r="B155" s="110"/>
      <c r="C155" s="22"/>
      <c r="D155" s="111">
        <v>2022</v>
      </c>
      <c r="E155" s="22"/>
      <c r="F155" s="22"/>
      <c r="G155" s="22"/>
      <c r="H155" s="22"/>
      <c r="I155" s="22"/>
      <c r="J155" s="36" t="s">
        <v>12</v>
      </c>
      <c r="K155" s="22"/>
    </row>
    <row r="156" spans="1:11">
      <c r="A156" s="4">
        <v>155</v>
      </c>
      <c r="B156" s="110"/>
      <c r="C156" s="22"/>
      <c r="D156" s="111">
        <v>2022</v>
      </c>
      <c r="E156" s="22"/>
      <c r="F156" s="22"/>
      <c r="G156" s="22"/>
      <c r="H156" s="22"/>
      <c r="I156" s="22"/>
      <c r="J156" s="36" t="s">
        <v>12</v>
      </c>
      <c r="K156" s="22"/>
    </row>
    <row r="157" spans="1:11">
      <c r="A157" s="4">
        <v>156</v>
      </c>
      <c r="B157" s="110"/>
      <c r="C157" s="22"/>
      <c r="D157" s="111">
        <v>2022</v>
      </c>
      <c r="E157" s="22"/>
      <c r="F157" s="22"/>
      <c r="G157" s="22"/>
      <c r="H157" s="22"/>
      <c r="I157" s="22"/>
      <c r="J157" s="36" t="s">
        <v>12</v>
      </c>
      <c r="K157" s="22"/>
    </row>
    <row r="158" spans="1:11">
      <c r="A158" s="48"/>
      <c r="B158" s="64"/>
      <c r="C158" s="64"/>
      <c r="D158" s="49"/>
      <c r="E158" s="49"/>
      <c r="F158" s="49"/>
      <c r="G158" s="49"/>
      <c r="H158" s="49"/>
      <c r="I158" s="49"/>
      <c r="J158" s="49"/>
      <c r="K158" s="65"/>
    </row>
    <row r="159" spans="1:11">
      <c r="A159" s="48"/>
      <c r="B159" s="64"/>
      <c r="C159" s="64"/>
      <c r="D159" s="49"/>
      <c r="E159" s="49"/>
      <c r="F159" s="49"/>
      <c r="G159" s="49"/>
      <c r="H159" s="49"/>
      <c r="I159" s="49"/>
      <c r="J159" s="49"/>
      <c r="K159" s="65"/>
    </row>
    <row r="160" spans="1:11">
      <c r="A160" s="48"/>
      <c r="B160" s="64"/>
      <c r="C160" s="64"/>
      <c r="D160" s="49"/>
      <c r="E160" s="49"/>
      <c r="F160" s="49"/>
      <c r="G160" s="49"/>
      <c r="H160" s="49"/>
      <c r="I160" s="49"/>
      <c r="J160" s="49"/>
      <c r="K160" s="65"/>
    </row>
    <row r="161" spans="1:11">
      <c r="A161" s="48"/>
      <c r="B161" s="64"/>
      <c r="C161" s="64"/>
      <c r="D161" s="49"/>
      <c r="E161" s="49"/>
      <c r="F161" s="49"/>
      <c r="G161" s="49"/>
      <c r="H161" s="49"/>
      <c r="I161" s="49"/>
      <c r="J161" s="49"/>
      <c r="K161" s="65"/>
    </row>
    <row r="162" spans="1:11">
      <c r="A162" s="48"/>
      <c r="B162" s="64"/>
      <c r="C162" s="64"/>
      <c r="D162" s="49"/>
      <c r="E162" s="49"/>
      <c r="F162" s="49"/>
      <c r="G162" s="49"/>
      <c r="H162" s="49"/>
      <c r="I162" s="49"/>
      <c r="J162" s="49"/>
      <c r="K162" s="65"/>
    </row>
    <row r="163" spans="1:11">
      <c r="A163" s="48"/>
      <c r="B163" s="64"/>
      <c r="C163" s="64"/>
      <c r="D163" s="49"/>
      <c r="E163" s="49"/>
      <c r="F163" s="49"/>
      <c r="G163" s="49"/>
      <c r="H163" s="49"/>
      <c r="I163" s="49"/>
      <c r="J163" s="49"/>
      <c r="K163" s="65"/>
    </row>
    <row r="164" spans="1:11">
      <c r="A164" s="48"/>
      <c r="B164" s="64"/>
      <c r="C164" s="64"/>
      <c r="D164" s="49"/>
      <c r="E164" s="49"/>
      <c r="F164" s="49"/>
      <c r="G164" s="49"/>
      <c r="H164" s="49"/>
      <c r="I164" s="49"/>
      <c r="J164" s="49"/>
      <c r="K164" s="65"/>
    </row>
    <row r="165" spans="1:11">
      <c r="A165" s="48"/>
      <c r="B165" s="64"/>
      <c r="C165" s="64"/>
      <c r="D165" s="49"/>
      <c r="E165" s="49"/>
      <c r="F165" s="49"/>
      <c r="G165" s="49"/>
      <c r="H165" s="49"/>
      <c r="I165" s="49"/>
      <c r="J165" s="49"/>
      <c r="K165" s="65"/>
    </row>
    <row r="166" spans="1:11">
      <c r="A166" s="48"/>
      <c r="B166" s="64"/>
      <c r="C166" s="64"/>
      <c r="D166" s="49"/>
      <c r="E166" s="49"/>
      <c r="F166" s="49"/>
      <c r="G166" s="49"/>
      <c r="H166" s="49"/>
      <c r="I166" s="49"/>
      <c r="J166" s="49"/>
      <c r="K166" s="65"/>
    </row>
    <row r="167" spans="1:11">
      <c r="A167" s="48"/>
      <c r="B167" s="64"/>
      <c r="C167" s="64"/>
      <c r="D167" s="49"/>
      <c r="E167" s="49"/>
      <c r="F167" s="49"/>
      <c r="G167" s="49"/>
      <c r="H167" s="49"/>
      <c r="I167" s="49"/>
      <c r="J167" s="49"/>
      <c r="K167" s="65"/>
    </row>
    <row r="168" spans="1:11">
      <c r="A168" s="48"/>
      <c r="B168" s="64"/>
      <c r="C168" s="64"/>
      <c r="D168" s="49"/>
      <c r="E168" s="49"/>
      <c r="F168" s="49"/>
      <c r="G168" s="49"/>
      <c r="H168" s="49"/>
      <c r="I168" s="49"/>
      <c r="J168" s="49"/>
      <c r="K168" s="65"/>
    </row>
    <row r="169" spans="1:11">
      <c r="A169" s="48"/>
      <c r="B169" s="64"/>
      <c r="C169" s="64"/>
      <c r="D169" s="49"/>
      <c r="E169" s="49"/>
      <c r="F169" s="49"/>
      <c r="G169" s="49"/>
      <c r="H169" s="49"/>
      <c r="I169" s="49"/>
      <c r="J169" s="49"/>
      <c r="K169" s="65"/>
    </row>
    <row r="170" spans="1:11">
      <c r="A170" s="48"/>
      <c r="B170" s="64"/>
      <c r="C170" s="64"/>
      <c r="D170" s="49"/>
      <c r="E170" s="49"/>
      <c r="F170" s="49"/>
      <c r="G170" s="49"/>
      <c r="H170" s="49"/>
      <c r="I170" s="49"/>
      <c r="J170" s="49"/>
      <c r="K170" s="65"/>
    </row>
    <row r="171" spans="1:11">
      <c r="A171" s="48"/>
      <c r="B171" s="64"/>
      <c r="C171" s="64"/>
      <c r="D171" s="49"/>
      <c r="E171" s="49"/>
      <c r="F171" s="49"/>
      <c r="G171" s="49"/>
      <c r="H171" s="49"/>
      <c r="I171" s="49"/>
      <c r="J171" s="49"/>
      <c r="K171" s="65"/>
    </row>
    <row r="172" spans="1:11">
      <c r="A172" s="48"/>
      <c r="B172" s="64"/>
      <c r="C172" s="64"/>
      <c r="D172" s="49"/>
      <c r="E172" s="49"/>
      <c r="F172" s="49"/>
      <c r="G172" s="49"/>
      <c r="H172" s="49"/>
      <c r="I172" s="49"/>
      <c r="J172" s="49"/>
      <c r="K172" s="65"/>
    </row>
    <row r="173" spans="1:11">
      <c r="A173" s="48"/>
      <c r="B173" s="64"/>
      <c r="C173" s="64"/>
      <c r="D173" s="49"/>
      <c r="E173" s="49"/>
      <c r="F173" s="49"/>
      <c r="G173" s="49"/>
      <c r="H173" s="49"/>
      <c r="I173" s="49"/>
      <c r="J173" s="49"/>
      <c r="K173" s="65"/>
    </row>
    <row r="174" spans="1:11">
      <c r="A174" s="48"/>
      <c r="B174" s="64"/>
      <c r="C174" s="64"/>
      <c r="D174" s="49"/>
      <c r="E174" s="49"/>
      <c r="F174" s="49"/>
      <c r="G174" s="49"/>
      <c r="H174" s="49"/>
      <c r="I174" s="49"/>
      <c r="J174" s="49"/>
      <c r="K174" s="65"/>
    </row>
    <row r="175" spans="1:11">
      <c r="A175" s="48"/>
      <c r="B175" s="64"/>
      <c r="C175" s="64"/>
      <c r="D175" s="49"/>
      <c r="E175" s="49"/>
      <c r="F175" s="49"/>
      <c r="G175" s="49"/>
      <c r="H175" s="49"/>
      <c r="I175" s="49"/>
      <c r="J175" s="49"/>
      <c r="K175" s="65"/>
    </row>
    <row r="176" spans="1:11">
      <c r="A176" s="48"/>
      <c r="B176" s="64"/>
      <c r="C176" s="64"/>
      <c r="D176" s="49"/>
      <c r="E176" s="49"/>
      <c r="F176" s="49"/>
      <c r="G176" s="49"/>
      <c r="H176" s="49"/>
      <c r="I176" s="49"/>
      <c r="J176" s="49"/>
      <c r="K176" s="65"/>
    </row>
    <row r="177" spans="1:11">
      <c r="A177" s="48"/>
      <c r="B177" s="64"/>
      <c r="C177" s="64"/>
      <c r="D177" s="49"/>
      <c r="E177" s="49"/>
      <c r="F177" s="49"/>
      <c r="G177" s="49"/>
      <c r="H177" s="49"/>
      <c r="I177" s="49"/>
      <c r="J177" s="49"/>
      <c r="K177" s="65"/>
    </row>
    <row r="178" spans="1:11">
      <c r="A178" s="48"/>
      <c r="B178" s="64"/>
      <c r="C178" s="64"/>
      <c r="D178" s="49"/>
      <c r="E178" s="49"/>
      <c r="F178" s="49"/>
      <c r="G178" s="49"/>
      <c r="H178" s="49"/>
      <c r="I178" s="49"/>
      <c r="J178" s="49"/>
      <c r="K178" s="65"/>
    </row>
    <row r="179" spans="1:11">
      <c r="A179" s="48"/>
      <c r="B179" s="64"/>
      <c r="C179" s="64"/>
      <c r="D179" s="49"/>
      <c r="E179" s="49"/>
      <c r="F179" s="49"/>
      <c r="G179" s="49"/>
      <c r="H179" s="49"/>
      <c r="I179" s="49"/>
      <c r="J179" s="49"/>
      <c r="K179" s="65"/>
    </row>
    <row r="180" spans="1:11">
      <c r="A180" s="48"/>
      <c r="B180" s="64"/>
      <c r="C180" s="64"/>
      <c r="D180" s="49"/>
      <c r="E180" s="49"/>
      <c r="F180" s="49"/>
      <c r="G180" s="49"/>
      <c r="H180" s="49"/>
      <c r="I180" s="49"/>
      <c r="J180" s="49"/>
      <c r="K180" s="65"/>
    </row>
    <row r="181" spans="1:11">
      <c r="A181" s="48"/>
      <c r="B181" s="64"/>
      <c r="C181" s="64"/>
      <c r="D181" s="49"/>
      <c r="E181" s="49"/>
      <c r="F181" s="49"/>
      <c r="G181" s="49"/>
      <c r="H181" s="49"/>
      <c r="I181" s="49"/>
      <c r="J181" s="49"/>
      <c r="K181" s="65"/>
    </row>
    <row r="182" spans="1:11">
      <c r="A182" s="48"/>
      <c r="B182" s="64"/>
      <c r="C182" s="64"/>
      <c r="D182" s="49"/>
      <c r="E182" s="49"/>
      <c r="F182" s="49"/>
      <c r="G182" s="49"/>
      <c r="H182" s="49"/>
      <c r="I182" s="49"/>
      <c r="J182" s="49"/>
      <c r="K182" s="65"/>
    </row>
    <row r="183" spans="1:11">
      <c r="A183" s="48"/>
      <c r="B183" s="64"/>
      <c r="C183" s="64"/>
      <c r="D183" s="49"/>
      <c r="E183" s="49"/>
      <c r="F183" s="49"/>
      <c r="G183" s="49"/>
      <c r="H183" s="49"/>
      <c r="I183" s="49"/>
      <c r="J183" s="49"/>
      <c r="K183" s="65"/>
    </row>
    <row r="184" spans="1:11">
      <c r="A184" s="48"/>
      <c r="B184" s="64"/>
      <c r="C184" s="64"/>
      <c r="D184" s="49"/>
      <c r="E184" s="49"/>
      <c r="F184" s="49"/>
      <c r="G184" s="49"/>
      <c r="H184" s="49"/>
      <c r="I184" s="49"/>
      <c r="J184" s="49"/>
      <c r="K184" s="65"/>
    </row>
    <row r="185" spans="1:11">
      <c r="A185" s="48"/>
      <c r="B185" s="64"/>
      <c r="C185" s="64"/>
      <c r="D185" s="49"/>
      <c r="E185" s="49"/>
      <c r="F185" s="49"/>
      <c r="G185" s="49"/>
      <c r="H185" s="49"/>
      <c r="I185" s="49"/>
      <c r="J185" s="49"/>
      <c r="K185" s="65"/>
    </row>
    <row r="186" spans="1:11">
      <c r="A186" s="48"/>
      <c r="B186" s="64"/>
      <c r="C186" s="64"/>
      <c r="D186" s="49"/>
      <c r="E186" s="49"/>
      <c r="F186" s="49"/>
      <c r="G186" s="49"/>
      <c r="H186" s="49"/>
      <c r="I186" s="49"/>
      <c r="J186" s="49"/>
      <c r="K186" s="65"/>
    </row>
    <row r="187" spans="1:11">
      <c r="A187" s="48"/>
      <c r="B187" s="64"/>
      <c r="C187" s="64"/>
      <c r="D187" s="49"/>
      <c r="E187" s="49"/>
      <c r="F187" s="49"/>
      <c r="G187" s="49"/>
      <c r="H187" s="49"/>
      <c r="I187" s="49"/>
      <c r="J187" s="49"/>
      <c r="K187" s="65"/>
    </row>
    <row r="188" spans="1:11">
      <c r="A188" s="48"/>
      <c r="B188" s="64"/>
      <c r="C188" s="64"/>
      <c r="D188" s="49"/>
      <c r="E188" s="49"/>
      <c r="F188" s="49"/>
      <c r="G188" s="49"/>
      <c r="H188" s="49"/>
      <c r="I188" s="49"/>
      <c r="J188" s="49"/>
      <c r="K188" s="65"/>
    </row>
    <row r="189" spans="1:11">
      <c r="A189" s="48"/>
      <c r="B189" s="64"/>
      <c r="C189" s="64"/>
      <c r="D189" s="49"/>
      <c r="E189" s="49"/>
      <c r="F189" s="49"/>
      <c r="G189" s="49"/>
      <c r="H189" s="49"/>
      <c r="I189" s="49"/>
      <c r="J189" s="49"/>
      <c r="K189" s="65"/>
    </row>
    <row r="190" spans="1:11">
      <c r="A190" s="48"/>
      <c r="B190" s="64"/>
      <c r="C190" s="64"/>
      <c r="D190" s="49"/>
      <c r="E190" s="49"/>
      <c r="F190" s="49"/>
      <c r="G190" s="49"/>
      <c r="H190" s="49"/>
      <c r="I190" s="49"/>
      <c r="J190" s="49"/>
      <c r="K190" s="65"/>
    </row>
    <row r="191" spans="1:11">
      <c r="A191" s="48"/>
      <c r="B191" s="64"/>
      <c r="C191" s="64"/>
      <c r="D191" s="49"/>
      <c r="E191" s="49"/>
      <c r="F191" s="49"/>
      <c r="G191" s="49"/>
      <c r="H191" s="49"/>
      <c r="I191" s="49"/>
      <c r="J191" s="49"/>
      <c r="K191" s="65"/>
    </row>
    <row r="192" spans="1:11">
      <c r="A192" s="48"/>
      <c r="B192" s="64"/>
      <c r="C192" s="64"/>
      <c r="D192" s="49"/>
      <c r="E192" s="49"/>
      <c r="F192" s="49"/>
      <c r="G192" s="49"/>
      <c r="H192" s="49"/>
      <c r="I192" s="49"/>
      <c r="J192" s="49"/>
      <c r="K192" s="65"/>
    </row>
    <row r="193" spans="1:11">
      <c r="A193" s="48"/>
      <c r="B193" s="64"/>
      <c r="C193" s="64"/>
      <c r="D193" s="49"/>
      <c r="E193" s="49"/>
      <c r="F193" s="49"/>
      <c r="G193" s="49"/>
      <c r="H193" s="49"/>
      <c r="I193" s="49"/>
      <c r="J193" s="49"/>
      <c r="K193" s="65"/>
    </row>
    <row r="194" spans="1:11">
      <c r="A194" s="48"/>
      <c r="B194" s="64"/>
      <c r="C194" s="64"/>
      <c r="D194" s="49"/>
      <c r="E194" s="49"/>
      <c r="F194" s="49"/>
      <c r="G194" s="49"/>
      <c r="H194" s="49"/>
      <c r="I194" s="49"/>
      <c r="J194" s="49"/>
      <c r="K194" s="65"/>
    </row>
    <row r="195" spans="1:11">
      <c r="A195" s="48"/>
      <c r="B195" s="64"/>
      <c r="C195" s="64"/>
      <c r="D195" s="49"/>
      <c r="E195" s="49"/>
      <c r="F195" s="49"/>
      <c r="G195" s="49"/>
      <c r="H195" s="49"/>
      <c r="I195" s="49"/>
      <c r="J195" s="49"/>
      <c r="K195" s="65"/>
    </row>
    <row r="196" spans="1:11">
      <c r="A196" s="48"/>
      <c r="B196" s="64"/>
      <c r="C196" s="64"/>
      <c r="D196" s="49"/>
      <c r="E196" s="49"/>
      <c r="F196" s="49"/>
      <c r="G196" s="49"/>
      <c r="H196" s="49"/>
      <c r="I196" s="49"/>
      <c r="J196" s="49"/>
      <c r="K196" s="65"/>
    </row>
    <row r="197" spans="1:11">
      <c r="A197" s="48"/>
      <c r="B197" s="64"/>
      <c r="C197" s="64"/>
      <c r="D197" s="49"/>
      <c r="E197" s="49"/>
      <c r="F197" s="49"/>
      <c r="G197" s="49"/>
      <c r="H197" s="49"/>
      <c r="I197" s="49"/>
      <c r="J197" s="49"/>
      <c r="K197" s="65"/>
    </row>
    <row r="198" spans="1:11">
      <c r="A198" s="48"/>
      <c r="B198" s="64"/>
      <c r="C198" s="64"/>
      <c r="D198" s="49"/>
      <c r="E198" s="49"/>
      <c r="F198" s="49"/>
      <c r="G198" s="49"/>
      <c r="H198" s="49"/>
      <c r="I198" s="49"/>
      <c r="J198" s="49"/>
      <c r="K198" s="65"/>
    </row>
    <row r="199" spans="1:11">
      <c r="A199" s="48"/>
      <c r="B199" s="64"/>
      <c r="C199" s="64"/>
      <c r="D199" s="49"/>
      <c r="E199" s="49"/>
      <c r="F199" s="49"/>
      <c r="G199" s="49"/>
      <c r="H199" s="49"/>
      <c r="I199" s="49"/>
      <c r="J199" s="49"/>
      <c r="K199" s="65"/>
    </row>
    <row r="200" spans="1:11">
      <c r="A200" s="48"/>
      <c r="B200" s="64"/>
      <c r="C200" s="64"/>
      <c r="D200" s="49"/>
      <c r="E200" s="49"/>
      <c r="F200" s="49"/>
      <c r="G200" s="49"/>
      <c r="H200" s="49"/>
      <c r="I200" s="49"/>
      <c r="J200" s="49"/>
      <c r="K200" s="65"/>
    </row>
    <row r="201" spans="1:11">
      <c r="A201" s="48"/>
      <c r="B201" s="64"/>
      <c r="C201" s="64"/>
      <c r="D201" s="49"/>
      <c r="E201" s="49"/>
      <c r="F201" s="49"/>
      <c r="G201" s="49"/>
      <c r="H201" s="49"/>
      <c r="I201" s="49"/>
      <c r="J201" s="49"/>
      <c r="K201" s="65"/>
    </row>
    <row r="202" spans="1:11">
      <c r="A202" s="48"/>
      <c r="B202" s="64"/>
      <c r="C202" s="64"/>
      <c r="D202" s="49"/>
      <c r="E202" s="49"/>
      <c r="F202" s="49"/>
      <c r="G202" s="49"/>
      <c r="H202" s="49"/>
      <c r="I202" s="49"/>
      <c r="J202" s="49"/>
      <c r="K202" s="65"/>
    </row>
    <row r="203" spans="1:11">
      <c r="A203" s="48"/>
      <c r="B203" s="64"/>
      <c r="C203" s="64"/>
      <c r="D203" s="49"/>
      <c r="E203" s="49"/>
      <c r="F203" s="49"/>
      <c r="G203" s="49"/>
      <c r="H203" s="49"/>
      <c r="I203" s="49"/>
      <c r="J203" s="49"/>
      <c r="K203" s="65"/>
    </row>
    <row r="204" spans="1:11">
      <c r="A204" s="48"/>
      <c r="B204" s="64"/>
      <c r="C204" s="64"/>
      <c r="D204" s="49"/>
      <c r="E204" s="49"/>
      <c r="F204" s="49"/>
      <c r="G204" s="49"/>
      <c r="H204" s="49"/>
      <c r="I204" s="49"/>
      <c r="J204" s="49"/>
      <c r="K204" s="65"/>
    </row>
    <row r="205" spans="1:11">
      <c r="A205" s="48"/>
      <c r="B205" s="64"/>
      <c r="C205" s="64"/>
      <c r="D205" s="49"/>
      <c r="E205" s="49"/>
      <c r="F205" s="49"/>
      <c r="G205" s="49"/>
      <c r="H205" s="49"/>
      <c r="I205" s="49"/>
      <c r="J205" s="49"/>
      <c r="K205" s="65"/>
    </row>
    <row r="206" spans="1:11">
      <c r="A206" s="48"/>
      <c r="B206" s="64"/>
      <c r="C206" s="64"/>
      <c r="D206" s="49"/>
      <c r="E206" s="49"/>
      <c r="F206" s="49"/>
      <c r="G206" s="49"/>
      <c r="H206" s="49"/>
      <c r="I206" s="49"/>
      <c r="J206" s="49"/>
      <c r="K206" s="65"/>
    </row>
    <row r="207" spans="1:11">
      <c r="A207" s="48"/>
      <c r="B207" s="64"/>
      <c r="C207" s="64"/>
      <c r="D207" s="49"/>
      <c r="E207" s="49"/>
      <c r="F207" s="49"/>
      <c r="G207" s="49"/>
      <c r="H207" s="49"/>
      <c r="I207" s="49"/>
      <c r="J207" s="49"/>
      <c r="K207" s="65"/>
    </row>
    <row r="208" spans="1:11">
      <c r="A208" s="48"/>
      <c r="B208" s="64"/>
      <c r="C208" s="64"/>
      <c r="D208" s="49"/>
      <c r="E208" s="49"/>
      <c r="F208" s="49"/>
      <c r="G208" s="49"/>
      <c r="H208" s="49"/>
      <c r="I208" s="49"/>
      <c r="J208" s="49"/>
      <c r="K208" s="65"/>
    </row>
    <row r="209" spans="1:11">
      <c r="A209" s="48"/>
      <c r="B209" s="64"/>
      <c r="C209" s="64"/>
      <c r="D209" s="49"/>
      <c r="E209" s="49"/>
      <c r="F209" s="49"/>
      <c r="G209" s="49"/>
      <c r="H209" s="49"/>
      <c r="I209" s="49"/>
      <c r="J209" s="49"/>
      <c r="K209" s="65"/>
    </row>
    <row r="210" spans="1:11">
      <c r="A210" s="48"/>
      <c r="B210" s="64"/>
      <c r="C210" s="64"/>
      <c r="D210" s="49"/>
      <c r="E210" s="49"/>
      <c r="F210" s="49"/>
      <c r="G210" s="49"/>
      <c r="H210" s="49"/>
      <c r="I210" s="49"/>
      <c r="J210" s="49"/>
      <c r="K210" s="65"/>
    </row>
    <row r="211" spans="1:11">
      <c r="A211" s="48"/>
      <c r="B211" s="64"/>
      <c r="C211" s="64"/>
      <c r="D211" s="49"/>
      <c r="E211" s="49"/>
      <c r="F211" s="49"/>
      <c r="G211" s="49"/>
      <c r="H211" s="49"/>
      <c r="I211" s="49"/>
      <c r="J211" s="49"/>
      <c r="K211" s="65"/>
    </row>
    <row r="212" spans="1:11">
      <c r="A212" s="48"/>
      <c r="B212" s="64"/>
      <c r="C212" s="64"/>
      <c r="D212" s="49"/>
      <c r="E212" s="49"/>
      <c r="F212" s="49"/>
      <c r="G212" s="49"/>
      <c r="H212" s="49"/>
      <c r="I212" s="49"/>
      <c r="J212" s="49"/>
      <c r="K212" s="65"/>
    </row>
    <row r="213" spans="1:11">
      <c r="A213" s="48"/>
      <c r="B213" s="64"/>
      <c r="C213" s="64"/>
      <c r="D213" s="49"/>
      <c r="E213" s="49"/>
      <c r="F213" s="49"/>
      <c r="G213" s="49"/>
      <c r="H213" s="49"/>
      <c r="I213" s="49"/>
      <c r="J213" s="49"/>
      <c r="K213" s="65"/>
    </row>
    <row r="214" spans="1:11">
      <c r="A214" s="48"/>
      <c r="B214" s="64"/>
      <c r="C214" s="64"/>
      <c r="D214" s="49"/>
      <c r="E214" s="49"/>
      <c r="F214" s="49"/>
      <c r="G214" s="49"/>
      <c r="H214" s="49"/>
      <c r="I214" s="49"/>
      <c r="J214" s="49"/>
      <c r="K214" s="65"/>
    </row>
    <row r="215" spans="1:11">
      <c r="A215" s="48"/>
      <c r="B215" s="64"/>
      <c r="C215" s="64"/>
      <c r="D215" s="49"/>
      <c r="E215" s="49"/>
      <c r="F215" s="49"/>
      <c r="G215" s="49"/>
      <c r="H215" s="49"/>
      <c r="I215" s="49"/>
      <c r="J215" s="49"/>
      <c r="K215" s="65"/>
    </row>
    <row r="216" spans="1:11">
      <c r="A216" s="48"/>
      <c r="B216" s="64"/>
      <c r="C216" s="64"/>
      <c r="D216" s="49"/>
      <c r="E216" s="49"/>
      <c r="F216" s="49"/>
      <c r="G216" s="49"/>
      <c r="H216" s="49"/>
      <c r="I216" s="49"/>
      <c r="J216" s="49"/>
      <c r="K216" s="65"/>
    </row>
    <row r="217" spans="1:11">
      <c r="A217" s="48"/>
      <c r="B217" s="64"/>
      <c r="C217" s="64"/>
      <c r="D217" s="49"/>
      <c r="E217" s="49"/>
      <c r="F217" s="49"/>
      <c r="G217" s="49"/>
      <c r="H217" s="49"/>
      <c r="I217" s="49"/>
      <c r="J217" s="49"/>
      <c r="K217" s="65"/>
    </row>
    <row r="218" spans="1:11">
      <c r="A218" s="48"/>
      <c r="B218" s="64"/>
      <c r="C218" s="64"/>
      <c r="D218" s="49"/>
      <c r="E218" s="49"/>
      <c r="F218" s="49"/>
      <c r="G218" s="49"/>
      <c r="H218" s="49"/>
      <c r="I218" s="49"/>
      <c r="J218" s="49"/>
      <c r="K218" s="65"/>
    </row>
    <row r="219" spans="1:11">
      <c r="A219" s="48"/>
      <c r="B219" s="64"/>
      <c r="C219" s="64"/>
      <c r="D219" s="49"/>
      <c r="E219" s="49"/>
      <c r="F219" s="49"/>
      <c r="G219" s="49"/>
      <c r="H219" s="49"/>
      <c r="I219" s="49"/>
      <c r="J219" s="49"/>
      <c r="K219" s="65"/>
    </row>
    <row r="220" spans="1:11">
      <c r="A220" s="48"/>
      <c r="B220" s="64"/>
      <c r="C220" s="64"/>
      <c r="D220" s="49"/>
      <c r="E220" s="49"/>
      <c r="F220" s="49"/>
      <c r="G220" s="49"/>
      <c r="H220" s="49"/>
      <c r="I220" s="49"/>
      <c r="J220" s="49"/>
      <c r="K220" s="65"/>
    </row>
    <row r="221" spans="1:11">
      <c r="A221" s="48"/>
      <c r="B221" s="64"/>
      <c r="C221" s="64"/>
      <c r="D221" s="49"/>
      <c r="E221" s="49"/>
      <c r="F221" s="49"/>
      <c r="G221" s="49"/>
      <c r="H221" s="49"/>
      <c r="I221" s="49"/>
      <c r="J221" s="49"/>
      <c r="K221" s="65"/>
    </row>
    <row r="222" spans="1:11">
      <c r="A222" s="48"/>
      <c r="B222" s="64"/>
      <c r="C222" s="64"/>
      <c r="D222" s="49"/>
      <c r="E222" s="49"/>
      <c r="F222" s="49"/>
      <c r="G222" s="49"/>
      <c r="H222" s="49"/>
      <c r="I222" s="49"/>
      <c r="J222" s="49"/>
      <c r="K222" s="65"/>
    </row>
    <row r="223" spans="1:11">
      <c r="A223" s="48"/>
      <c r="B223" s="64"/>
      <c r="C223" s="64"/>
      <c r="D223" s="49"/>
      <c r="E223" s="49"/>
      <c r="F223" s="49"/>
      <c r="G223" s="49"/>
      <c r="H223" s="49"/>
      <c r="I223" s="49"/>
      <c r="J223" s="49"/>
      <c r="K223" s="65"/>
    </row>
    <row r="224" spans="1:11">
      <c r="A224" s="48"/>
      <c r="B224" s="64"/>
      <c r="C224" s="64"/>
      <c r="D224" s="49"/>
      <c r="E224" s="49"/>
      <c r="F224" s="49"/>
      <c r="G224" s="49"/>
      <c r="H224" s="49"/>
      <c r="I224" s="49"/>
      <c r="J224" s="49"/>
      <c r="K224" s="65"/>
    </row>
    <row r="225" spans="1:11">
      <c r="A225" s="48"/>
      <c r="B225" s="64"/>
      <c r="C225" s="64"/>
      <c r="D225" s="49"/>
      <c r="E225" s="49"/>
      <c r="F225" s="49"/>
      <c r="G225" s="49"/>
      <c r="H225" s="49"/>
      <c r="I225" s="49"/>
      <c r="J225" s="49"/>
      <c r="K225" s="65"/>
    </row>
    <row r="226" spans="1:11">
      <c r="A226" s="48"/>
      <c r="B226" s="64"/>
      <c r="C226" s="64"/>
      <c r="D226" s="49"/>
      <c r="E226" s="49"/>
      <c r="F226" s="49"/>
      <c r="G226" s="49"/>
      <c r="H226" s="49"/>
      <c r="I226" s="49"/>
      <c r="J226" s="49"/>
      <c r="K226" s="65"/>
    </row>
    <row r="227" spans="1:11">
      <c r="A227" s="48"/>
      <c r="B227" s="64"/>
      <c r="C227" s="64"/>
      <c r="D227" s="49"/>
      <c r="E227" s="49"/>
      <c r="F227" s="49"/>
      <c r="G227" s="49"/>
      <c r="H227" s="49"/>
      <c r="I227" s="49"/>
      <c r="J227" s="49"/>
      <c r="K227" s="65"/>
    </row>
    <row r="228" spans="1:11">
      <c r="A228" s="48"/>
      <c r="B228" s="64"/>
      <c r="C228" s="64"/>
      <c r="D228" s="49"/>
      <c r="E228" s="49"/>
      <c r="F228" s="49"/>
      <c r="G228" s="49"/>
      <c r="H228" s="49"/>
      <c r="I228" s="49"/>
      <c r="J228" s="49"/>
      <c r="K228" s="65"/>
    </row>
    <row r="229" spans="1:11">
      <c r="A229" s="48"/>
      <c r="B229" s="64"/>
      <c r="C229" s="64"/>
      <c r="D229" s="49"/>
      <c r="E229" s="49"/>
      <c r="F229" s="49"/>
      <c r="G229" s="49"/>
      <c r="H229" s="49"/>
      <c r="I229" s="49"/>
      <c r="J229" s="49"/>
      <c r="K229" s="65"/>
    </row>
    <row r="230" spans="1:11">
      <c r="A230" s="48"/>
      <c r="B230" s="64"/>
      <c r="C230" s="64"/>
      <c r="D230" s="49"/>
      <c r="E230" s="49"/>
      <c r="F230" s="49"/>
      <c r="G230" s="49"/>
      <c r="H230" s="49"/>
      <c r="I230" s="49"/>
      <c r="J230" s="49"/>
      <c r="K230" s="65"/>
    </row>
    <row r="231" spans="1:11">
      <c r="A231" s="48"/>
      <c r="B231" s="64"/>
      <c r="C231" s="64"/>
      <c r="D231" s="49"/>
      <c r="E231" s="49"/>
      <c r="F231" s="49"/>
      <c r="G231" s="49"/>
      <c r="H231" s="49"/>
      <c r="I231" s="49"/>
      <c r="J231" s="49"/>
      <c r="K231" s="65"/>
    </row>
    <row r="232" spans="1:11">
      <c r="A232" s="48"/>
      <c r="B232" s="64"/>
      <c r="C232" s="64"/>
      <c r="D232" s="49"/>
      <c r="E232" s="49"/>
      <c r="F232" s="49"/>
      <c r="G232" s="49"/>
      <c r="H232" s="49"/>
      <c r="I232" s="49"/>
      <c r="J232" s="49"/>
      <c r="K232" s="65"/>
    </row>
    <row r="233" spans="1:11">
      <c r="A233" s="48"/>
      <c r="B233" s="64"/>
      <c r="C233" s="64"/>
      <c r="D233" s="49"/>
      <c r="E233" s="49"/>
      <c r="F233" s="49"/>
      <c r="G233" s="49"/>
      <c r="H233" s="49"/>
      <c r="I233" s="49"/>
      <c r="J233" s="49"/>
      <c r="K233" s="65"/>
    </row>
    <row r="234" spans="1:11">
      <c r="A234" s="48"/>
      <c r="B234" s="64"/>
      <c r="C234" s="64"/>
      <c r="D234" s="49"/>
      <c r="E234" s="49"/>
      <c r="F234" s="49"/>
      <c r="G234" s="49"/>
      <c r="H234" s="49"/>
      <c r="I234" s="49"/>
      <c r="J234" s="49"/>
      <c r="K234" s="65"/>
    </row>
    <row r="235" spans="1:11">
      <c r="A235" s="48"/>
      <c r="B235" s="64"/>
      <c r="C235" s="64"/>
      <c r="D235" s="49"/>
      <c r="E235" s="49"/>
      <c r="F235" s="49"/>
      <c r="G235" s="49"/>
      <c r="H235" s="49"/>
      <c r="I235" s="49"/>
      <c r="J235" s="49"/>
      <c r="K235" s="65"/>
    </row>
    <row r="236" spans="1:11">
      <c r="A236" s="48"/>
      <c r="B236" s="64"/>
      <c r="C236" s="64"/>
      <c r="D236" s="49"/>
      <c r="E236" s="49"/>
      <c r="F236" s="49"/>
      <c r="G236" s="49"/>
      <c r="H236" s="49"/>
      <c r="I236" s="49"/>
      <c r="J236" s="49"/>
      <c r="K236" s="65"/>
    </row>
    <row r="237" spans="1:11">
      <c r="A237" s="48"/>
      <c r="B237" s="64"/>
      <c r="C237" s="64"/>
      <c r="D237" s="49"/>
      <c r="E237" s="49"/>
      <c r="F237" s="49"/>
      <c r="G237" s="49"/>
      <c r="H237" s="49"/>
      <c r="I237" s="49"/>
      <c r="J237" s="49"/>
      <c r="K237" s="65"/>
    </row>
    <row r="238" spans="1:11">
      <c r="A238" s="48"/>
      <c r="B238" s="64"/>
      <c r="C238" s="64"/>
      <c r="D238" s="49"/>
      <c r="E238" s="49"/>
      <c r="F238" s="49"/>
      <c r="G238" s="49"/>
      <c r="H238" s="49"/>
      <c r="I238" s="49"/>
      <c r="J238" s="49"/>
      <c r="K238" s="65"/>
    </row>
    <row r="239" spans="1:11">
      <c r="A239" s="48"/>
      <c r="B239" s="64"/>
      <c r="C239" s="64"/>
      <c r="D239" s="49"/>
      <c r="E239" s="49"/>
      <c r="F239" s="49"/>
      <c r="G239" s="49"/>
      <c r="H239" s="49"/>
      <c r="I239" s="49"/>
      <c r="J239" s="49"/>
      <c r="K239" s="65"/>
    </row>
    <row r="240" spans="1:11">
      <c r="A240" s="48"/>
      <c r="B240" s="64"/>
      <c r="C240" s="64"/>
      <c r="D240" s="49"/>
      <c r="E240" s="49"/>
      <c r="F240" s="49"/>
      <c r="G240" s="49"/>
      <c r="H240" s="49"/>
      <c r="I240" s="49"/>
      <c r="J240" s="49"/>
      <c r="K240" s="65"/>
    </row>
    <row r="241" spans="1:11">
      <c r="A241" s="48"/>
      <c r="B241" s="64"/>
      <c r="C241" s="64"/>
      <c r="D241" s="49"/>
      <c r="E241" s="49"/>
      <c r="F241" s="49"/>
      <c r="G241" s="49"/>
      <c r="H241" s="49"/>
      <c r="I241" s="49"/>
      <c r="J241" s="49"/>
      <c r="K241" s="65"/>
    </row>
    <row r="242" spans="1:11">
      <c r="A242" s="48"/>
      <c r="B242" s="64"/>
      <c r="C242" s="64"/>
      <c r="D242" s="49"/>
      <c r="E242" s="49"/>
      <c r="F242" s="49"/>
      <c r="G242" s="49"/>
      <c r="H242" s="49"/>
      <c r="I242" s="49"/>
      <c r="J242" s="49"/>
      <c r="K242" s="65"/>
    </row>
    <row r="243" spans="1:11">
      <c r="A243" s="48"/>
      <c r="B243" s="64"/>
      <c r="C243" s="64"/>
      <c r="D243" s="49"/>
      <c r="E243" s="49"/>
      <c r="F243" s="49"/>
      <c r="G243" s="49"/>
      <c r="H243" s="49"/>
      <c r="I243" s="49"/>
      <c r="J243" s="49"/>
      <c r="K243" s="65"/>
    </row>
    <row r="244" spans="1:11">
      <c r="A244" s="48"/>
      <c r="B244" s="64"/>
      <c r="C244" s="64"/>
      <c r="D244" s="49"/>
      <c r="E244" s="49"/>
      <c r="F244" s="49"/>
      <c r="G244" s="49"/>
      <c r="H244" s="49"/>
      <c r="I244" s="49"/>
      <c r="J244" s="49"/>
      <c r="K244" s="65"/>
    </row>
    <row r="245" spans="1:11">
      <c r="A245" s="48"/>
      <c r="B245" s="64"/>
      <c r="C245" s="64"/>
      <c r="D245" s="49"/>
      <c r="E245" s="49"/>
      <c r="F245" s="49"/>
      <c r="G245" s="49"/>
      <c r="H245" s="49"/>
      <c r="I245" s="49"/>
      <c r="J245" s="49"/>
      <c r="K245" s="65"/>
    </row>
    <row r="246" spans="1:11">
      <c r="A246" s="48"/>
      <c r="B246" s="64"/>
      <c r="C246" s="64"/>
      <c r="D246" s="49"/>
      <c r="E246" s="49"/>
      <c r="F246" s="49"/>
      <c r="G246" s="49"/>
      <c r="H246" s="49"/>
      <c r="I246" s="49"/>
      <c r="J246" s="49"/>
      <c r="K246" s="65"/>
    </row>
    <row r="247" spans="1:11">
      <c r="A247" s="48"/>
      <c r="B247" s="64"/>
      <c r="C247" s="64"/>
      <c r="D247" s="49"/>
      <c r="E247" s="49"/>
      <c r="F247" s="49"/>
      <c r="G247" s="49"/>
      <c r="H247" s="49"/>
      <c r="I247" s="49"/>
      <c r="J247" s="49"/>
      <c r="K247" s="65"/>
    </row>
    <row r="248" spans="1:11">
      <c r="A248" s="48"/>
      <c r="B248" s="64"/>
      <c r="C248" s="64"/>
      <c r="D248" s="49"/>
      <c r="E248" s="49"/>
      <c r="F248" s="49"/>
      <c r="G248" s="49"/>
      <c r="H248" s="49"/>
      <c r="I248" s="49"/>
      <c r="J248" s="49"/>
      <c r="K248" s="65"/>
    </row>
    <row r="249" spans="1:11">
      <c r="A249" s="48"/>
      <c r="B249" s="64"/>
      <c r="C249" s="64"/>
      <c r="D249" s="49"/>
      <c r="E249" s="49"/>
      <c r="F249" s="49"/>
      <c r="G249" s="49"/>
      <c r="H249" s="49"/>
      <c r="I249" s="49"/>
      <c r="J249" s="49"/>
      <c r="K249" s="65"/>
    </row>
    <row r="250" spans="1:11">
      <c r="A250" s="48"/>
      <c r="B250" s="64"/>
      <c r="C250" s="64"/>
      <c r="D250" s="49"/>
      <c r="E250" s="49"/>
      <c r="F250" s="49"/>
      <c r="G250" s="49"/>
      <c r="H250" s="49"/>
      <c r="I250" s="49"/>
      <c r="J250" s="49"/>
      <c r="K250" s="65"/>
    </row>
    <row r="251" spans="1:11">
      <c r="A251" s="48"/>
      <c r="B251" s="64"/>
      <c r="C251" s="64"/>
      <c r="D251" s="49"/>
      <c r="E251" s="49"/>
      <c r="F251" s="49"/>
      <c r="G251" s="49"/>
      <c r="H251" s="49"/>
      <c r="I251" s="49"/>
      <c r="J251" s="49"/>
      <c r="K251" s="65"/>
    </row>
    <row r="252" spans="1:11">
      <c r="A252" s="48"/>
      <c r="B252" s="64"/>
      <c r="C252" s="64"/>
      <c r="D252" s="49"/>
      <c r="E252" s="49"/>
      <c r="F252" s="49"/>
      <c r="G252" s="49"/>
      <c r="H252" s="49"/>
      <c r="I252" s="49"/>
      <c r="J252" s="49"/>
      <c r="K252" s="65"/>
    </row>
    <row r="253" spans="1:11" s="66" customFormat="1"/>
    <row r="254" spans="1:11">
      <c r="A254" s="65"/>
      <c r="B254" s="147"/>
      <c r="C254" s="65"/>
      <c r="D254" s="49"/>
      <c r="E254" s="65"/>
      <c r="F254" s="65"/>
      <c r="G254" s="65"/>
      <c r="H254" s="65"/>
      <c r="I254" s="65"/>
      <c r="J254" s="49"/>
      <c r="K254" s="65"/>
    </row>
    <row r="255" spans="1:11">
      <c r="A255" s="65"/>
      <c r="B255" s="148"/>
      <c r="C255" s="65"/>
      <c r="D255" s="49"/>
      <c r="E255" s="65"/>
      <c r="F255" s="65"/>
      <c r="G255" s="65"/>
      <c r="H255" s="65"/>
      <c r="I255" s="65"/>
      <c r="J255" s="49"/>
      <c r="K255" s="65"/>
    </row>
    <row r="256" spans="1:11">
      <c r="A256" s="65"/>
      <c r="B256" s="147"/>
      <c r="C256" s="65"/>
      <c r="D256" s="49"/>
      <c r="E256" s="65"/>
      <c r="F256" s="65"/>
      <c r="G256" s="65"/>
      <c r="H256" s="65"/>
      <c r="I256" s="65"/>
      <c r="J256" s="49"/>
      <c r="K256" s="65"/>
    </row>
    <row r="257" spans="1:11">
      <c r="A257" s="65"/>
      <c r="B257" s="147"/>
      <c r="C257" s="65"/>
      <c r="D257" s="49"/>
      <c r="E257" s="65"/>
      <c r="F257" s="65"/>
      <c r="G257" s="65"/>
      <c r="H257" s="65"/>
      <c r="I257" s="65"/>
      <c r="J257" s="49"/>
      <c r="K257" s="65"/>
    </row>
    <row r="258" spans="1:11">
      <c r="A258" s="65"/>
      <c r="B258" s="147"/>
      <c r="C258" s="65"/>
      <c r="D258" s="49"/>
      <c r="E258" s="65"/>
      <c r="F258" s="65"/>
      <c r="G258" s="65"/>
      <c r="H258" s="65"/>
      <c r="I258" s="65"/>
      <c r="J258" s="49"/>
      <c r="K258" s="65"/>
    </row>
    <row r="259" spans="1:11">
      <c r="A259" s="65"/>
      <c r="B259" s="147"/>
      <c r="C259" s="65"/>
      <c r="D259" s="49"/>
      <c r="E259" s="65"/>
      <c r="F259" s="65"/>
      <c r="G259" s="65"/>
      <c r="H259" s="65"/>
      <c r="I259" s="65"/>
      <c r="J259" s="49"/>
      <c r="K259" s="65"/>
    </row>
    <row r="260" spans="1:11">
      <c r="A260" s="65"/>
      <c r="B260" s="147"/>
      <c r="C260" s="65"/>
      <c r="D260" s="49"/>
      <c r="E260" s="65"/>
      <c r="F260" s="65"/>
      <c r="G260" s="65"/>
      <c r="H260" s="65"/>
      <c r="I260" s="65"/>
      <c r="J260" s="49"/>
      <c r="K260" s="65"/>
    </row>
    <row r="261" spans="1:11">
      <c r="A261" s="65"/>
      <c r="B261" s="147"/>
      <c r="C261" s="65"/>
      <c r="D261" s="49"/>
      <c r="E261" s="65"/>
      <c r="F261" s="65"/>
      <c r="G261" s="65"/>
      <c r="H261" s="65"/>
      <c r="I261" s="65"/>
      <c r="J261" s="49"/>
      <c r="K261" s="65"/>
    </row>
    <row r="262" spans="1:11">
      <c r="A262" s="65"/>
      <c r="B262" s="147"/>
      <c r="C262" s="65"/>
      <c r="D262" s="49"/>
      <c r="E262" s="65"/>
      <c r="F262" s="65"/>
      <c r="G262" s="65"/>
      <c r="H262" s="65"/>
      <c r="I262" s="65"/>
      <c r="J262" s="49"/>
      <c r="K262" s="65"/>
    </row>
    <row r="263" spans="1:11">
      <c r="A263" s="65"/>
      <c r="B263" s="147"/>
      <c r="C263" s="65"/>
      <c r="D263" s="49"/>
      <c r="E263" s="65"/>
      <c r="F263" s="65"/>
      <c r="G263" s="65"/>
      <c r="H263" s="65"/>
      <c r="I263" s="65"/>
      <c r="J263" s="49"/>
      <c r="K263" s="65"/>
    </row>
    <row r="264" spans="1:11">
      <c r="A264" s="65"/>
      <c r="B264" s="147"/>
      <c r="C264" s="65"/>
      <c r="D264" s="49"/>
      <c r="E264" s="65"/>
      <c r="F264" s="65"/>
      <c r="G264" s="65"/>
      <c r="H264" s="65"/>
      <c r="I264" s="65"/>
      <c r="J264" s="49"/>
      <c r="K264" s="65"/>
    </row>
    <row r="265" spans="1:11">
      <c r="A265" s="65"/>
      <c r="B265" s="147"/>
      <c r="C265" s="65"/>
      <c r="D265" s="49"/>
      <c r="E265" s="65"/>
      <c r="F265" s="65"/>
      <c r="G265" s="65"/>
      <c r="H265" s="65"/>
      <c r="I265" s="65"/>
      <c r="J265" s="49"/>
      <c r="K265" s="65"/>
    </row>
    <row r="266" spans="1:11">
      <c r="A266" s="65"/>
      <c r="B266" s="147"/>
      <c r="C266" s="65"/>
      <c r="D266" s="49"/>
      <c r="E266" s="65"/>
      <c r="F266" s="65"/>
      <c r="G266" s="65"/>
      <c r="H266" s="65"/>
      <c r="I266" s="65"/>
      <c r="J266" s="49"/>
      <c r="K266" s="65"/>
    </row>
    <row r="267" spans="1:11">
      <c r="A267" s="65"/>
      <c r="B267" s="147"/>
      <c r="C267" s="65"/>
      <c r="D267" s="49"/>
      <c r="E267" s="65"/>
      <c r="F267" s="65"/>
      <c r="G267" s="65"/>
      <c r="H267" s="65"/>
      <c r="I267" s="65"/>
      <c r="J267" s="49"/>
      <c r="K267" s="65"/>
    </row>
    <row r="268" spans="1:11">
      <c r="A268" s="65"/>
      <c r="B268" s="147"/>
      <c r="C268" s="65"/>
      <c r="D268" s="49"/>
      <c r="E268" s="65"/>
      <c r="F268" s="65"/>
      <c r="G268" s="65"/>
      <c r="H268" s="65"/>
      <c r="I268" s="65"/>
      <c r="J268" s="49"/>
      <c r="K268" s="65"/>
    </row>
    <row r="269" spans="1:11">
      <c r="A269" s="65"/>
      <c r="B269" s="147"/>
      <c r="C269" s="65"/>
      <c r="D269" s="49"/>
      <c r="E269" s="65"/>
      <c r="F269" s="65"/>
      <c r="G269" s="65"/>
      <c r="H269" s="65"/>
      <c r="I269" s="65"/>
      <c r="J269" s="49"/>
      <c r="K269" s="65"/>
    </row>
    <row r="270" spans="1:11">
      <c r="A270" s="65"/>
      <c r="B270" s="147"/>
      <c r="C270" s="65"/>
      <c r="D270" s="49"/>
      <c r="E270" s="65"/>
      <c r="F270" s="65"/>
      <c r="G270" s="65"/>
      <c r="H270" s="65"/>
      <c r="I270" s="65"/>
      <c r="J270" s="49"/>
      <c r="K270" s="65"/>
    </row>
    <row r="271" spans="1:11">
      <c r="A271" s="65"/>
      <c r="B271" s="147"/>
      <c r="C271" s="65"/>
      <c r="D271" s="49"/>
      <c r="E271" s="65"/>
      <c r="F271" s="65"/>
      <c r="G271" s="65"/>
      <c r="H271" s="65"/>
      <c r="I271" s="65"/>
      <c r="J271" s="49"/>
      <c r="K271" s="65"/>
    </row>
    <row r="272" spans="1:11">
      <c r="A272" s="65"/>
      <c r="B272" s="147"/>
      <c r="C272" s="65"/>
      <c r="D272" s="49"/>
      <c r="E272" s="65"/>
      <c r="F272" s="65"/>
      <c r="G272" s="65"/>
      <c r="H272" s="65"/>
      <c r="I272" s="65"/>
      <c r="J272" s="49"/>
      <c r="K272" s="65"/>
    </row>
    <row r="273" spans="1:11">
      <c r="A273" s="65"/>
      <c r="B273" s="147"/>
      <c r="C273" s="65"/>
      <c r="D273" s="49"/>
      <c r="E273" s="65"/>
      <c r="F273" s="65"/>
      <c r="G273" s="65"/>
      <c r="H273" s="65"/>
      <c r="I273" s="65"/>
      <c r="J273" s="49"/>
      <c r="K273" s="65"/>
    </row>
    <row r="274" spans="1:11">
      <c r="A274" s="65"/>
      <c r="B274" s="147"/>
      <c r="C274" s="65"/>
      <c r="D274" s="49"/>
      <c r="E274" s="65"/>
      <c r="F274" s="65"/>
      <c r="G274" s="65"/>
      <c r="H274" s="65"/>
      <c r="I274" s="65"/>
      <c r="J274" s="49"/>
      <c r="K274" s="65"/>
    </row>
    <row r="275" spans="1:11">
      <c r="A275" s="65"/>
      <c r="B275" s="147"/>
      <c r="C275" s="65"/>
      <c r="D275" s="49"/>
      <c r="E275" s="65"/>
      <c r="F275" s="65"/>
      <c r="G275" s="65"/>
      <c r="H275" s="65"/>
      <c r="I275" s="65"/>
      <c r="J275" s="49"/>
      <c r="K275" s="65"/>
    </row>
    <row r="276" spans="1:11">
      <c r="A276" s="65"/>
      <c r="B276" s="147"/>
      <c r="C276" s="65"/>
      <c r="D276" s="49"/>
      <c r="E276" s="65"/>
      <c r="F276" s="65"/>
      <c r="G276" s="65"/>
      <c r="H276" s="65"/>
      <c r="I276" s="65"/>
      <c r="J276" s="49"/>
      <c r="K276" s="65"/>
    </row>
    <row r="277" spans="1:11">
      <c r="A277" s="65"/>
      <c r="B277" s="147"/>
      <c r="C277" s="65"/>
      <c r="D277" s="49"/>
      <c r="E277" s="65"/>
      <c r="F277" s="65"/>
      <c r="G277" s="65"/>
      <c r="H277" s="65"/>
      <c r="I277" s="65"/>
      <c r="J277" s="49"/>
      <c r="K277" s="65"/>
    </row>
    <row r="278" spans="1:11">
      <c r="A278" s="149"/>
      <c r="B278" s="150"/>
      <c r="C278" s="149"/>
      <c r="D278" s="151"/>
      <c r="E278" s="149"/>
      <c r="F278" s="149"/>
      <c r="G278" s="149"/>
      <c r="H278" s="149"/>
      <c r="I278" s="149"/>
      <c r="J278" s="151"/>
      <c r="K278" s="152"/>
    </row>
  </sheetData>
  <autoFilter ref="A1:L91"/>
  <mergeCells count="1">
    <mergeCell ref="M99:N9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6"/>
  <sheetViews>
    <sheetView topLeftCell="A46" zoomScale="70" zoomScaleNormal="70" workbookViewId="0">
      <selection activeCell="F46" sqref="F1:F1048576"/>
    </sheetView>
  </sheetViews>
  <sheetFormatPr defaultColWidth="9.140625" defaultRowHeight="28.5" customHeight="1"/>
  <cols>
    <col min="1" max="1" width="9.140625" style="6"/>
    <col min="2" max="2" width="33.42578125" style="18" customWidth="1"/>
    <col min="3" max="3" width="27.5703125" style="69" customWidth="1"/>
    <col min="4" max="4" width="15.7109375" style="2" customWidth="1"/>
    <col min="5" max="11" width="9.140625" style="6"/>
    <col min="12" max="16384" width="9.140625" style="18"/>
  </cols>
  <sheetData>
    <row r="1" spans="1:11" ht="28.5" customHeight="1">
      <c r="A1" s="46" t="s">
        <v>0</v>
      </c>
      <c r="B1" s="46" t="s">
        <v>20</v>
      </c>
      <c r="C1" s="46" t="s">
        <v>22</v>
      </c>
      <c r="D1" s="46" t="s">
        <v>21</v>
      </c>
      <c r="E1" s="46" t="s">
        <v>8</v>
      </c>
      <c r="F1" s="115"/>
      <c r="G1" s="115"/>
      <c r="H1" s="115"/>
      <c r="I1" s="115"/>
      <c r="J1" s="46" t="s">
        <v>10</v>
      </c>
      <c r="K1" s="46" t="s">
        <v>9</v>
      </c>
    </row>
    <row r="2" spans="1:11" ht="66.75" customHeight="1">
      <c r="A2" s="4">
        <v>1</v>
      </c>
      <c r="B2" s="21" t="s">
        <v>23</v>
      </c>
      <c r="C2" s="8" t="s">
        <v>24</v>
      </c>
      <c r="D2" s="4" t="s">
        <v>2</v>
      </c>
      <c r="E2" s="4">
        <v>5</v>
      </c>
      <c r="F2" s="8" t="s">
        <v>1105</v>
      </c>
      <c r="G2" s="8" t="s">
        <v>1131</v>
      </c>
      <c r="H2" s="8" t="s">
        <v>1114</v>
      </c>
      <c r="I2" s="4" t="s">
        <v>1094</v>
      </c>
      <c r="J2" s="4" t="s">
        <v>11</v>
      </c>
      <c r="K2" s="4"/>
    </row>
    <row r="3" spans="1:11" ht="66.75" customHeight="1">
      <c r="A3" s="4">
        <v>2</v>
      </c>
      <c r="B3" s="21" t="s">
        <v>25</v>
      </c>
      <c r="C3" s="8" t="s">
        <v>26</v>
      </c>
      <c r="D3" s="4" t="s">
        <v>2</v>
      </c>
      <c r="E3" s="4">
        <v>5</v>
      </c>
      <c r="F3" s="8" t="s">
        <v>1105</v>
      </c>
      <c r="G3" s="8" t="s">
        <v>1131</v>
      </c>
      <c r="H3" s="8" t="s">
        <v>1114</v>
      </c>
      <c r="I3" s="4" t="s">
        <v>1077</v>
      </c>
      <c r="J3" s="4" t="s">
        <v>11</v>
      </c>
      <c r="K3" s="4"/>
    </row>
    <row r="4" spans="1:11" ht="66.75" customHeight="1">
      <c r="A4" s="4">
        <v>3</v>
      </c>
      <c r="B4" s="21" t="s">
        <v>27</v>
      </c>
      <c r="C4" s="8" t="s">
        <v>28</v>
      </c>
      <c r="D4" s="4" t="s">
        <v>2</v>
      </c>
      <c r="E4" s="4">
        <v>5</v>
      </c>
      <c r="F4" s="8" t="s">
        <v>1105</v>
      </c>
      <c r="G4" s="8" t="s">
        <v>1131</v>
      </c>
      <c r="H4" s="8" t="s">
        <v>1114</v>
      </c>
      <c r="I4" s="4" t="s">
        <v>1094</v>
      </c>
      <c r="J4" s="4" t="s">
        <v>11</v>
      </c>
      <c r="K4" s="4"/>
    </row>
    <row r="5" spans="1:11" ht="66.75" customHeight="1">
      <c r="A5" s="4">
        <v>4</v>
      </c>
      <c r="B5" s="21" t="s">
        <v>29</v>
      </c>
      <c r="C5" s="8" t="s">
        <v>30</v>
      </c>
      <c r="D5" s="4" t="s">
        <v>2</v>
      </c>
      <c r="E5" s="4">
        <v>5</v>
      </c>
      <c r="F5" s="8" t="s">
        <v>1105</v>
      </c>
      <c r="G5" s="8" t="s">
        <v>1131</v>
      </c>
      <c r="H5" s="8" t="s">
        <v>1114</v>
      </c>
      <c r="I5" s="4" t="s">
        <v>1077</v>
      </c>
      <c r="J5" s="4" t="s">
        <v>11</v>
      </c>
      <c r="K5" s="4"/>
    </row>
    <row r="6" spans="1:11" ht="66.75" customHeight="1">
      <c r="A6" s="4">
        <v>5</v>
      </c>
      <c r="B6" s="21" t="s">
        <v>31</v>
      </c>
      <c r="C6" s="8" t="s">
        <v>32</v>
      </c>
      <c r="D6" s="4" t="s">
        <v>2</v>
      </c>
      <c r="E6" s="4">
        <v>5</v>
      </c>
      <c r="F6" s="8" t="s">
        <v>1105</v>
      </c>
      <c r="G6" s="8" t="s">
        <v>1131</v>
      </c>
      <c r="H6" s="8" t="s">
        <v>1114</v>
      </c>
      <c r="I6" s="4" t="s">
        <v>1094</v>
      </c>
      <c r="J6" s="4" t="s">
        <v>11</v>
      </c>
      <c r="K6" s="4"/>
    </row>
    <row r="7" spans="1:11" ht="66.75" customHeight="1">
      <c r="A7" s="4">
        <v>6</v>
      </c>
      <c r="B7" s="21" t="s">
        <v>33</v>
      </c>
      <c r="C7" s="8" t="s">
        <v>34</v>
      </c>
      <c r="D7" s="4" t="s">
        <v>2</v>
      </c>
      <c r="E7" s="4">
        <v>5</v>
      </c>
      <c r="F7" s="8" t="s">
        <v>1105</v>
      </c>
      <c r="G7" s="8" t="s">
        <v>1131</v>
      </c>
      <c r="H7" s="8" t="s">
        <v>1114</v>
      </c>
      <c r="I7" s="4" t="s">
        <v>1077</v>
      </c>
      <c r="J7" s="4" t="s">
        <v>11</v>
      </c>
      <c r="K7" s="4"/>
    </row>
    <row r="8" spans="1:11" ht="66.75" customHeight="1">
      <c r="A8" s="4">
        <v>7</v>
      </c>
      <c r="B8" s="21" t="s">
        <v>35</v>
      </c>
      <c r="C8" s="8" t="s">
        <v>36</v>
      </c>
      <c r="D8" s="4" t="s">
        <v>2</v>
      </c>
      <c r="E8" s="4">
        <v>5</v>
      </c>
      <c r="F8" s="8" t="s">
        <v>1105</v>
      </c>
      <c r="G8" s="8" t="s">
        <v>1131</v>
      </c>
      <c r="H8" s="8" t="s">
        <v>1114</v>
      </c>
      <c r="I8" s="4" t="s">
        <v>1094</v>
      </c>
      <c r="J8" s="4" t="s">
        <v>11</v>
      </c>
      <c r="K8" s="4"/>
    </row>
    <row r="9" spans="1:11" ht="78" customHeight="1">
      <c r="A9" s="4">
        <v>8</v>
      </c>
      <c r="B9" s="21" t="s">
        <v>37</v>
      </c>
      <c r="C9" s="8" t="s">
        <v>38</v>
      </c>
      <c r="D9" s="4" t="s">
        <v>2</v>
      </c>
      <c r="E9" s="4">
        <v>5</v>
      </c>
      <c r="F9" s="8" t="s">
        <v>1105</v>
      </c>
      <c r="G9" s="8" t="s">
        <v>1131</v>
      </c>
      <c r="H9" s="8" t="s">
        <v>1114</v>
      </c>
      <c r="I9" s="4" t="s">
        <v>1077</v>
      </c>
      <c r="J9" s="4" t="s">
        <v>11</v>
      </c>
      <c r="K9" s="4"/>
    </row>
    <row r="10" spans="1:11" ht="65.25" customHeight="1">
      <c r="A10" s="4">
        <v>9</v>
      </c>
      <c r="B10" s="21" t="s">
        <v>39</v>
      </c>
      <c r="C10" s="8" t="s">
        <v>40</v>
      </c>
      <c r="D10" s="4" t="s">
        <v>2</v>
      </c>
      <c r="E10" s="4">
        <v>5</v>
      </c>
      <c r="F10" s="8" t="s">
        <v>1105</v>
      </c>
      <c r="G10" s="8" t="s">
        <v>1116</v>
      </c>
      <c r="H10" s="8" t="s">
        <v>1139</v>
      </c>
      <c r="I10" s="4" t="s">
        <v>1094</v>
      </c>
      <c r="J10" s="4" t="s">
        <v>11</v>
      </c>
      <c r="K10" s="4"/>
    </row>
    <row r="11" spans="1:11" ht="69.75" customHeight="1">
      <c r="A11" s="4">
        <v>10</v>
      </c>
      <c r="B11" s="21" t="s">
        <v>41</v>
      </c>
      <c r="C11" s="8" t="s">
        <v>42</v>
      </c>
      <c r="D11" s="4" t="s">
        <v>2</v>
      </c>
      <c r="E11" s="4">
        <v>5</v>
      </c>
      <c r="F11" s="8" t="s">
        <v>1105</v>
      </c>
      <c r="G11" s="8" t="s">
        <v>1111</v>
      </c>
      <c r="H11" s="118" t="s">
        <v>1114</v>
      </c>
      <c r="I11" s="4" t="s">
        <v>1110</v>
      </c>
      <c r="J11" s="4" t="s">
        <v>11</v>
      </c>
      <c r="K11" s="4"/>
    </row>
    <row r="12" spans="1:11" ht="78.75" customHeight="1">
      <c r="A12" s="4">
        <v>11</v>
      </c>
      <c r="B12" s="21" t="s">
        <v>277</v>
      </c>
      <c r="C12" s="21" t="s">
        <v>278</v>
      </c>
      <c r="D12" s="4" t="s">
        <v>2</v>
      </c>
      <c r="E12" s="4">
        <v>2.5</v>
      </c>
      <c r="F12" s="8" t="s">
        <v>1105</v>
      </c>
      <c r="G12" s="8" t="s">
        <v>1131</v>
      </c>
      <c r="H12" s="8" t="s">
        <v>1114</v>
      </c>
      <c r="I12" s="4" t="s">
        <v>1110</v>
      </c>
      <c r="J12" s="4" t="s">
        <v>12</v>
      </c>
      <c r="K12" s="4"/>
    </row>
    <row r="13" spans="1:11" ht="78.75" customHeight="1">
      <c r="A13" s="4">
        <v>12</v>
      </c>
      <c r="B13" s="21" t="s">
        <v>279</v>
      </c>
      <c r="C13" s="21" t="s">
        <v>280</v>
      </c>
      <c r="D13" s="4" t="s">
        <v>2</v>
      </c>
      <c r="E13" s="4">
        <v>2.5</v>
      </c>
      <c r="F13" s="8" t="s">
        <v>1105</v>
      </c>
      <c r="G13" s="8" t="s">
        <v>1131</v>
      </c>
      <c r="H13" s="8" t="s">
        <v>1114</v>
      </c>
      <c r="I13" s="4" t="s">
        <v>1094</v>
      </c>
      <c r="J13" s="4" t="s">
        <v>12</v>
      </c>
      <c r="K13" s="4"/>
    </row>
    <row r="14" spans="1:11" ht="78.75" customHeight="1">
      <c r="A14" s="4">
        <v>13</v>
      </c>
      <c r="B14" s="21" t="s">
        <v>281</v>
      </c>
      <c r="C14" s="21" t="s">
        <v>282</v>
      </c>
      <c r="D14" s="4" t="s">
        <v>2</v>
      </c>
      <c r="E14" s="4">
        <v>2.5</v>
      </c>
      <c r="F14" s="8" t="s">
        <v>1105</v>
      </c>
      <c r="G14" s="8" t="s">
        <v>1131</v>
      </c>
      <c r="H14" s="8" t="s">
        <v>1114</v>
      </c>
      <c r="I14" s="4" t="s">
        <v>1110</v>
      </c>
      <c r="J14" s="4" t="s">
        <v>12</v>
      </c>
      <c r="K14" s="4"/>
    </row>
    <row r="15" spans="1:11" ht="78.75" customHeight="1">
      <c r="A15" s="4">
        <v>14</v>
      </c>
      <c r="B15" s="21" t="s">
        <v>283</v>
      </c>
      <c r="C15" s="21" t="s">
        <v>284</v>
      </c>
      <c r="D15" s="4" t="s">
        <v>2</v>
      </c>
      <c r="E15" s="4">
        <v>2.5</v>
      </c>
      <c r="F15" s="8" t="s">
        <v>1105</v>
      </c>
      <c r="G15" s="8" t="s">
        <v>1131</v>
      </c>
      <c r="H15" s="8" t="s">
        <v>1114</v>
      </c>
      <c r="I15" s="4" t="s">
        <v>1110</v>
      </c>
      <c r="J15" s="4" t="s">
        <v>12</v>
      </c>
      <c r="K15" s="4"/>
    </row>
    <row r="16" spans="1:11" ht="78.75" customHeight="1">
      <c r="A16" s="4">
        <v>15</v>
      </c>
      <c r="B16" s="21" t="s">
        <v>285</v>
      </c>
      <c r="C16" s="21" t="s">
        <v>286</v>
      </c>
      <c r="D16" s="4" t="s">
        <v>2</v>
      </c>
      <c r="E16" s="4">
        <v>2.5</v>
      </c>
      <c r="F16" s="8" t="s">
        <v>1105</v>
      </c>
      <c r="G16" s="8" t="s">
        <v>1131</v>
      </c>
      <c r="H16" s="8" t="s">
        <v>1114</v>
      </c>
      <c r="I16" s="4" t="s">
        <v>1094</v>
      </c>
      <c r="J16" s="4" t="s">
        <v>12</v>
      </c>
      <c r="K16" s="4"/>
    </row>
    <row r="17" spans="1:11" ht="78.75" customHeight="1">
      <c r="A17" s="4">
        <v>16</v>
      </c>
      <c r="B17" s="21" t="s">
        <v>287</v>
      </c>
      <c r="C17" s="21" t="s">
        <v>288</v>
      </c>
      <c r="D17" s="4" t="s">
        <v>2</v>
      </c>
      <c r="E17" s="4">
        <v>2.5</v>
      </c>
      <c r="F17" s="8" t="s">
        <v>1105</v>
      </c>
      <c r="G17" s="8" t="s">
        <v>1131</v>
      </c>
      <c r="H17" s="8" t="s">
        <v>1114</v>
      </c>
      <c r="I17" s="4" t="s">
        <v>1110</v>
      </c>
      <c r="J17" s="4" t="s">
        <v>12</v>
      </c>
      <c r="K17" s="4"/>
    </row>
    <row r="18" spans="1:11" ht="78.75" customHeight="1">
      <c r="A18" s="4">
        <v>17</v>
      </c>
      <c r="B18" s="21" t="s">
        <v>289</v>
      </c>
      <c r="C18" s="21" t="s">
        <v>290</v>
      </c>
      <c r="D18" s="4" t="s">
        <v>2</v>
      </c>
      <c r="E18" s="4">
        <v>2.5</v>
      </c>
      <c r="F18" s="8" t="s">
        <v>1105</v>
      </c>
      <c r="G18" s="8" t="s">
        <v>1131</v>
      </c>
      <c r="H18" s="8" t="s">
        <v>1114</v>
      </c>
      <c r="I18" s="4" t="s">
        <v>1094</v>
      </c>
      <c r="J18" s="4" t="s">
        <v>12</v>
      </c>
      <c r="K18" s="4"/>
    </row>
    <row r="19" spans="1:11" ht="78.75" customHeight="1">
      <c r="A19" s="4">
        <v>18</v>
      </c>
      <c r="B19" s="21" t="s">
        <v>291</v>
      </c>
      <c r="C19" s="21" t="s">
        <v>292</v>
      </c>
      <c r="D19" s="4" t="s">
        <v>2</v>
      </c>
      <c r="E19" s="4">
        <v>2.5</v>
      </c>
      <c r="F19" s="8" t="s">
        <v>1105</v>
      </c>
      <c r="G19" s="8" t="s">
        <v>1131</v>
      </c>
      <c r="H19" s="8" t="s">
        <v>1114</v>
      </c>
      <c r="I19" s="4" t="s">
        <v>1077</v>
      </c>
      <c r="J19" s="4" t="s">
        <v>12</v>
      </c>
      <c r="K19" s="4"/>
    </row>
    <row r="20" spans="1:11" ht="78.75" customHeight="1">
      <c r="A20" s="4">
        <v>19</v>
      </c>
      <c r="B20" s="21" t="s">
        <v>293</v>
      </c>
      <c r="C20" s="21" t="s">
        <v>294</v>
      </c>
      <c r="D20" s="4" t="s">
        <v>2</v>
      </c>
      <c r="E20" s="4">
        <v>2.5</v>
      </c>
      <c r="F20" s="8" t="s">
        <v>1105</v>
      </c>
      <c r="G20" s="8" t="s">
        <v>1131</v>
      </c>
      <c r="H20" s="8" t="s">
        <v>1114</v>
      </c>
      <c r="I20" s="4" t="s">
        <v>1110</v>
      </c>
      <c r="J20" s="4" t="s">
        <v>12</v>
      </c>
      <c r="K20" s="4"/>
    </row>
    <row r="21" spans="1:11" ht="64.5" customHeight="1">
      <c r="A21" s="4">
        <v>20</v>
      </c>
      <c r="B21" s="26" t="s">
        <v>463</v>
      </c>
      <c r="C21" s="20" t="s">
        <v>464</v>
      </c>
      <c r="D21" s="7" t="s">
        <v>3</v>
      </c>
      <c r="E21" s="4">
        <v>5</v>
      </c>
      <c r="F21" s="8" t="s">
        <v>1109</v>
      </c>
      <c r="G21" s="8" t="s">
        <v>1163</v>
      </c>
      <c r="H21" s="8" t="s">
        <v>1176</v>
      </c>
      <c r="I21" s="4" t="s">
        <v>1094</v>
      </c>
      <c r="J21" s="4" t="s">
        <v>11</v>
      </c>
      <c r="K21" s="4"/>
    </row>
    <row r="22" spans="1:11" ht="64.5" customHeight="1">
      <c r="A22" s="4">
        <v>21</v>
      </c>
      <c r="B22" s="20" t="s">
        <v>465</v>
      </c>
      <c r="C22" s="20" t="s">
        <v>466</v>
      </c>
      <c r="D22" s="7" t="s">
        <v>3</v>
      </c>
      <c r="E22" s="4">
        <v>5</v>
      </c>
      <c r="F22" s="8" t="s">
        <v>1109</v>
      </c>
      <c r="G22" s="8" t="s">
        <v>1163</v>
      </c>
      <c r="H22" s="8" t="s">
        <v>1176</v>
      </c>
      <c r="I22" s="4" t="s">
        <v>1094</v>
      </c>
      <c r="J22" s="4" t="s">
        <v>11</v>
      </c>
      <c r="K22" s="4"/>
    </row>
    <row r="23" spans="1:11" ht="64.5" customHeight="1">
      <c r="A23" s="4">
        <v>22</v>
      </c>
      <c r="B23" s="26" t="s">
        <v>467</v>
      </c>
      <c r="C23" s="20" t="s">
        <v>468</v>
      </c>
      <c r="D23" s="7" t="s">
        <v>3</v>
      </c>
      <c r="E23" s="4">
        <v>5</v>
      </c>
      <c r="F23" s="8" t="s">
        <v>1109</v>
      </c>
      <c r="G23" s="8" t="s">
        <v>1154</v>
      </c>
      <c r="H23" s="8" t="s">
        <v>1176</v>
      </c>
      <c r="I23" s="4" t="s">
        <v>1077</v>
      </c>
      <c r="J23" s="4" t="s">
        <v>11</v>
      </c>
      <c r="K23" s="4"/>
    </row>
    <row r="24" spans="1:11" ht="64.5" customHeight="1">
      <c r="A24" s="4">
        <v>23</v>
      </c>
      <c r="B24" s="26" t="s">
        <v>469</v>
      </c>
      <c r="C24" s="20" t="s">
        <v>470</v>
      </c>
      <c r="D24" s="7" t="s">
        <v>3</v>
      </c>
      <c r="E24" s="4">
        <v>5</v>
      </c>
      <c r="F24" s="8" t="s">
        <v>1109</v>
      </c>
      <c r="G24" s="8" t="s">
        <v>1163</v>
      </c>
      <c r="H24" s="8" t="s">
        <v>1176</v>
      </c>
      <c r="I24" s="4" t="s">
        <v>1094</v>
      </c>
      <c r="J24" s="4" t="s">
        <v>11</v>
      </c>
      <c r="K24" s="4"/>
    </row>
    <row r="25" spans="1:11" ht="64.5" customHeight="1">
      <c r="A25" s="4">
        <v>24</v>
      </c>
      <c r="B25" s="26" t="s">
        <v>471</v>
      </c>
      <c r="C25" s="20" t="s">
        <v>472</v>
      </c>
      <c r="D25" s="7" t="s">
        <v>3</v>
      </c>
      <c r="E25" s="4">
        <v>5</v>
      </c>
      <c r="F25" s="8" t="s">
        <v>1109</v>
      </c>
      <c r="G25" s="8" t="s">
        <v>1163</v>
      </c>
      <c r="H25" s="8" t="s">
        <v>1176</v>
      </c>
      <c r="I25" s="4" t="s">
        <v>1094</v>
      </c>
      <c r="J25" s="4" t="s">
        <v>11</v>
      </c>
      <c r="K25" s="4"/>
    </row>
    <row r="26" spans="1:11" ht="64.5" customHeight="1">
      <c r="A26" s="4">
        <v>25</v>
      </c>
      <c r="B26" s="21" t="s">
        <v>473</v>
      </c>
      <c r="C26" s="20" t="s">
        <v>474</v>
      </c>
      <c r="D26" s="7" t="s">
        <v>3</v>
      </c>
      <c r="E26" s="4">
        <v>5</v>
      </c>
      <c r="F26" s="8" t="s">
        <v>1109</v>
      </c>
      <c r="G26" s="8" t="s">
        <v>1118</v>
      </c>
      <c r="H26" s="8" t="s">
        <v>1166</v>
      </c>
      <c r="I26" s="4" t="s">
        <v>1094</v>
      </c>
      <c r="J26" s="4" t="s">
        <v>11</v>
      </c>
      <c r="K26" s="4"/>
    </row>
    <row r="27" spans="1:11" ht="64.5" customHeight="1">
      <c r="A27" s="4">
        <v>26</v>
      </c>
      <c r="B27" s="20" t="s">
        <v>475</v>
      </c>
      <c r="C27" s="20" t="s">
        <v>476</v>
      </c>
      <c r="D27" s="7" t="s">
        <v>3</v>
      </c>
      <c r="E27" s="4">
        <v>5</v>
      </c>
      <c r="F27" s="8" t="s">
        <v>1109</v>
      </c>
      <c r="G27" s="8" t="s">
        <v>1163</v>
      </c>
      <c r="H27" s="8" t="s">
        <v>1176</v>
      </c>
      <c r="I27" s="4" t="s">
        <v>1094</v>
      </c>
      <c r="J27" s="4" t="s">
        <v>11</v>
      </c>
      <c r="K27" s="4"/>
    </row>
    <row r="28" spans="1:11" ht="64.5" customHeight="1">
      <c r="A28" s="4">
        <v>27</v>
      </c>
      <c r="B28" s="26" t="s">
        <v>477</v>
      </c>
      <c r="C28" s="20" t="s">
        <v>478</v>
      </c>
      <c r="D28" s="7" t="s">
        <v>3</v>
      </c>
      <c r="E28" s="4">
        <v>5</v>
      </c>
      <c r="F28" s="8" t="s">
        <v>1109</v>
      </c>
      <c r="G28" s="8" t="s">
        <v>1163</v>
      </c>
      <c r="H28" s="8" t="s">
        <v>1176</v>
      </c>
      <c r="I28" s="4" t="s">
        <v>1094</v>
      </c>
      <c r="J28" s="4" t="s">
        <v>11</v>
      </c>
      <c r="K28" s="4"/>
    </row>
    <row r="29" spans="1:11" ht="64.5" customHeight="1">
      <c r="A29" s="4">
        <v>28</v>
      </c>
      <c r="B29" s="20" t="s">
        <v>479</v>
      </c>
      <c r="C29" s="20" t="s">
        <v>480</v>
      </c>
      <c r="D29" s="7" t="s">
        <v>3</v>
      </c>
      <c r="E29" s="4">
        <v>5</v>
      </c>
      <c r="F29" s="8" t="s">
        <v>1109</v>
      </c>
      <c r="G29" s="8" t="s">
        <v>1163</v>
      </c>
      <c r="H29" s="8" t="s">
        <v>1176</v>
      </c>
      <c r="I29" s="4" t="s">
        <v>1110</v>
      </c>
      <c r="J29" s="4" t="s">
        <v>11</v>
      </c>
      <c r="K29" s="4"/>
    </row>
    <row r="30" spans="1:11" ht="73.5" customHeight="1">
      <c r="A30" s="4">
        <v>29</v>
      </c>
      <c r="B30" s="21" t="s">
        <v>481</v>
      </c>
      <c r="C30" s="21" t="s">
        <v>744</v>
      </c>
      <c r="D30" s="7" t="s">
        <v>3</v>
      </c>
      <c r="E30" s="4">
        <v>2.5</v>
      </c>
      <c r="F30" s="8" t="s">
        <v>1109</v>
      </c>
      <c r="G30" s="8" t="s">
        <v>1163</v>
      </c>
      <c r="H30" s="8" t="s">
        <v>1176</v>
      </c>
      <c r="I30" s="4" t="s">
        <v>1094</v>
      </c>
      <c r="J30" s="4" t="s">
        <v>12</v>
      </c>
      <c r="K30" s="4"/>
    </row>
    <row r="31" spans="1:11" ht="73.5" customHeight="1">
      <c r="A31" s="4">
        <v>30</v>
      </c>
      <c r="B31" s="27" t="s">
        <v>482</v>
      </c>
      <c r="C31" s="27" t="s">
        <v>483</v>
      </c>
      <c r="D31" s="7" t="s">
        <v>3</v>
      </c>
      <c r="E31" s="4">
        <v>2.5</v>
      </c>
      <c r="F31" s="8" t="s">
        <v>1109</v>
      </c>
      <c r="G31" s="8" t="s">
        <v>1154</v>
      </c>
      <c r="H31" s="8" t="s">
        <v>1176</v>
      </c>
      <c r="I31" s="4" t="s">
        <v>1094</v>
      </c>
      <c r="J31" s="4" t="s">
        <v>12</v>
      </c>
      <c r="K31" s="4"/>
    </row>
    <row r="32" spans="1:11" ht="78" customHeight="1">
      <c r="A32" s="4">
        <v>31</v>
      </c>
      <c r="B32" s="20" t="s">
        <v>562</v>
      </c>
      <c r="C32" s="21" t="s">
        <v>24</v>
      </c>
      <c r="D32" s="4" t="s">
        <v>4</v>
      </c>
      <c r="E32" s="4">
        <v>10</v>
      </c>
      <c r="F32" s="8" t="s">
        <v>1123</v>
      </c>
      <c r="G32" s="8" t="s">
        <v>1181</v>
      </c>
      <c r="H32" s="8" t="s">
        <v>1183</v>
      </c>
      <c r="I32" s="4" t="s">
        <v>1110</v>
      </c>
      <c r="J32" s="4" t="s">
        <v>11</v>
      </c>
      <c r="K32" s="4"/>
    </row>
    <row r="33" spans="1:11" ht="78" customHeight="1">
      <c r="A33" s="4">
        <v>32</v>
      </c>
      <c r="B33" s="21" t="s">
        <v>563</v>
      </c>
      <c r="C33" s="21" t="s">
        <v>564</v>
      </c>
      <c r="D33" s="4" t="s">
        <v>4</v>
      </c>
      <c r="E33" s="4">
        <v>10</v>
      </c>
      <c r="F33" s="8" t="s">
        <v>1123</v>
      </c>
      <c r="G33" s="8" t="s">
        <v>1181</v>
      </c>
      <c r="H33" s="8" t="s">
        <v>1183</v>
      </c>
      <c r="I33" s="4" t="s">
        <v>1094</v>
      </c>
      <c r="J33" s="4" t="s">
        <v>11</v>
      </c>
      <c r="K33" s="4"/>
    </row>
    <row r="34" spans="1:11" ht="78" customHeight="1">
      <c r="A34" s="4">
        <v>33</v>
      </c>
      <c r="B34" s="21" t="s">
        <v>565</v>
      </c>
      <c r="C34" s="21" t="s">
        <v>566</v>
      </c>
      <c r="D34" s="4" t="s">
        <v>4</v>
      </c>
      <c r="E34" s="4">
        <v>10</v>
      </c>
      <c r="F34" s="8" t="s">
        <v>1123</v>
      </c>
      <c r="G34" s="8" t="s">
        <v>1182</v>
      </c>
      <c r="H34" s="118" t="s">
        <v>1190</v>
      </c>
      <c r="I34" s="12" t="s">
        <v>1094</v>
      </c>
      <c r="J34" s="4" t="s">
        <v>11</v>
      </c>
      <c r="K34" s="4"/>
    </row>
    <row r="35" spans="1:11" ht="78" customHeight="1">
      <c r="A35" s="4">
        <v>34</v>
      </c>
      <c r="B35" s="21" t="s">
        <v>567</v>
      </c>
      <c r="C35" s="21" t="s">
        <v>568</v>
      </c>
      <c r="D35" s="4" t="s">
        <v>4</v>
      </c>
      <c r="E35" s="4">
        <v>10</v>
      </c>
      <c r="F35" s="8" t="s">
        <v>1123</v>
      </c>
      <c r="G35" s="8" t="s">
        <v>1191</v>
      </c>
      <c r="H35" s="118" t="s">
        <v>1190</v>
      </c>
      <c r="I35" s="12" t="s">
        <v>1077</v>
      </c>
      <c r="J35" s="4" t="s">
        <v>11</v>
      </c>
      <c r="K35" s="4"/>
    </row>
    <row r="36" spans="1:11" ht="78" customHeight="1">
      <c r="A36" s="4">
        <v>35</v>
      </c>
      <c r="B36" s="21" t="s">
        <v>569</v>
      </c>
      <c r="C36" s="21" t="s">
        <v>570</v>
      </c>
      <c r="D36" s="4" t="s">
        <v>4</v>
      </c>
      <c r="E36" s="4">
        <v>10</v>
      </c>
      <c r="F36" s="8" t="s">
        <v>1123</v>
      </c>
      <c r="G36" s="8" t="s">
        <v>1182</v>
      </c>
      <c r="H36" s="118" t="s">
        <v>1190</v>
      </c>
      <c r="I36" s="12" t="s">
        <v>1110</v>
      </c>
      <c r="J36" s="4" t="s">
        <v>11</v>
      </c>
      <c r="K36" s="4"/>
    </row>
    <row r="37" spans="1:11" ht="68.25" customHeight="1">
      <c r="A37" s="4">
        <v>36</v>
      </c>
      <c r="B37" s="20" t="s">
        <v>571</v>
      </c>
      <c r="C37" s="21" t="s">
        <v>573</v>
      </c>
      <c r="D37" s="4" t="s">
        <v>4</v>
      </c>
      <c r="E37" s="4">
        <v>3</v>
      </c>
      <c r="F37" s="8" t="s">
        <v>1123</v>
      </c>
      <c r="G37" s="8" t="s">
        <v>1182</v>
      </c>
      <c r="H37" s="118" t="s">
        <v>1190</v>
      </c>
      <c r="I37" s="12" t="s">
        <v>1094</v>
      </c>
      <c r="J37" s="4" t="s">
        <v>12</v>
      </c>
      <c r="K37" s="4"/>
    </row>
    <row r="38" spans="1:11" ht="68.25" customHeight="1">
      <c r="A38" s="4">
        <v>37</v>
      </c>
      <c r="B38" s="20" t="s">
        <v>572</v>
      </c>
      <c r="C38" s="21" t="s">
        <v>574</v>
      </c>
      <c r="D38" s="4" t="s">
        <v>4</v>
      </c>
      <c r="E38" s="4">
        <v>3</v>
      </c>
      <c r="F38" s="8" t="s">
        <v>1123</v>
      </c>
      <c r="G38" s="8" t="s">
        <v>1191</v>
      </c>
      <c r="H38" s="118" t="s">
        <v>1190</v>
      </c>
      <c r="I38" s="12" t="s">
        <v>1094</v>
      </c>
      <c r="J38" s="4" t="s">
        <v>12</v>
      </c>
      <c r="K38" s="4"/>
    </row>
    <row r="39" spans="1:11" ht="65.25" customHeight="1">
      <c r="A39" s="4">
        <v>38</v>
      </c>
      <c r="B39" s="20" t="s">
        <v>624</v>
      </c>
      <c r="C39" s="21" t="s">
        <v>626</v>
      </c>
      <c r="D39" s="4" t="s">
        <v>5</v>
      </c>
      <c r="E39" s="4">
        <v>3</v>
      </c>
      <c r="F39" s="118" t="s">
        <v>1194</v>
      </c>
      <c r="G39" s="8" t="s">
        <v>1197</v>
      </c>
      <c r="H39" s="128" t="s">
        <v>1202</v>
      </c>
      <c r="I39" s="4" t="s">
        <v>1077</v>
      </c>
      <c r="J39" s="4" t="s">
        <v>12</v>
      </c>
      <c r="K39" s="4"/>
    </row>
    <row r="40" spans="1:11" ht="65.25" customHeight="1">
      <c r="A40" s="4">
        <v>39</v>
      </c>
      <c r="B40" s="20" t="s">
        <v>625</v>
      </c>
      <c r="C40" s="21" t="s">
        <v>627</v>
      </c>
      <c r="D40" s="4" t="s">
        <v>5</v>
      </c>
      <c r="E40" s="4">
        <v>3</v>
      </c>
      <c r="F40" s="118" t="s">
        <v>1194</v>
      </c>
      <c r="G40" s="8" t="s">
        <v>1197</v>
      </c>
      <c r="H40" s="128" t="s">
        <v>1202</v>
      </c>
      <c r="I40" s="4" t="s">
        <v>1094</v>
      </c>
      <c r="J40" s="4" t="s">
        <v>12</v>
      </c>
      <c r="K40" s="13"/>
    </row>
    <row r="41" spans="1:11" ht="69.75" customHeight="1">
      <c r="A41" s="4">
        <v>40</v>
      </c>
      <c r="B41" s="26" t="s">
        <v>660</v>
      </c>
      <c r="C41" s="27" t="s">
        <v>661</v>
      </c>
      <c r="D41" s="4" t="s">
        <v>6</v>
      </c>
      <c r="E41" s="4">
        <v>10</v>
      </c>
      <c r="F41" s="8" t="s">
        <v>1204</v>
      </c>
      <c r="G41" s="118" t="s">
        <v>1206</v>
      </c>
      <c r="H41" s="128" t="s">
        <v>1225</v>
      </c>
      <c r="I41" s="4" t="s">
        <v>1077</v>
      </c>
      <c r="J41" s="4" t="s">
        <v>11</v>
      </c>
      <c r="K41" s="4"/>
    </row>
    <row r="42" spans="1:11" ht="69.75" customHeight="1">
      <c r="A42" s="4">
        <v>41</v>
      </c>
      <c r="B42" s="20" t="s">
        <v>662</v>
      </c>
      <c r="C42" s="27" t="s">
        <v>663</v>
      </c>
      <c r="D42" s="4" t="s">
        <v>6</v>
      </c>
      <c r="E42" s="4">
        <v>10</v>
      </c>
      <c r="F42" s="8" t="s">
        <v>1204</v>
      </c>
      <c r="G42" s="118" t="s">
        <v>1206</v>
      </c>
      <c r="H42" s="128" t="s">
        <v>1225</v>
      </c>
      <c r="I42" s="4" t="s">
        <v>1077</v>
      </c>
      <c r="J42" s="4" t="s">
        <v>11</v>
      </c>
      <c r="K42" s="4"/>
    </row>
    <row r="43" spans="1:11" ht="69.75" customHeight="1">
      <c r="A43" s="4">
        <v>42</v>
      </c>
      <c r="B43" s="26" t="s">
        <v>664</v>
      </c>
      <c r="C43" s="27" t="s">
        <v>665</v>
      </c>
      <c r="D43" s="4" t="s">
        <v>6</v>
      </c>
      <c r="E43" s="4">
        <v>10</v>
      </c>
      <c r="F43" s="8" t="s">
        <v>1204</v>
      </c>
      <c r="G43" s="118" t="s">
        <v>1206</v>
      </c>
      <c r="H43" s="128" t="s">
        <v>1225</v>
      </c>
      <c r="I43" s="4" t="s">
        <v>1077</v>
      </c>
      <c r="J43" s="4" t="s">
        <v>11</v>
      </c>
      <c r="K43" s="4"/>
    </row>
    <row r="44" spans="1:11" ht="69.75" customHeight="1">
      <c r="A44" s="4">
        <v>43</v>
      </c>
      <c r="B44" s="26" t="s">
        <v>666</v>
      </c>
      <c r="C44" s="27" t="s">
        <v>667</v>
      </c>
      <c r="D44" s="4" t="s">
        <v>6</v>
      </c>
      <c r="E44" s="4">
        <v>10</v>
      </c>
      <c r="F44" s="8" t="s">
        <v>1204</v>
      </c>
      <c r="G44" s="118" t="s">
        <v>1206</v>
      </c>
      <c r="H44" s="128" t="s">
        <v>1225</v>
      </c>
      <c r="I44" s="4" t="s">
        <v>1077</v>
      </c>
      <c r="J44" s="4" t="s">
        <v>11</v>
      </c>
      <c r="K44" s="4"/>
    </row>
    <row r="45" spans="1:11" ht="69.75" customHeight="1">
      <c r="A45" s="4">
        <v>44</v>
      </c>
      <c r="B45" s="20" t="s">
        <v>690</v>
      </c>
      <c r="C45" s="21" t="s">
        <v>730</v>
      </c>
      <c r="D45" s="4" t="s">
        <v>6</v>
      </c>
      <c r="E45" s="4">
        <v>3</v>
      </c>
      <c r="F45" s="8" t="s">
        <v>1204</v>
      </c>
      <c r="G45" s="118" t="s">
        <v>1206</v>
      </c>
      <c r="H45" s="128" t="s">
        <v>1225</v>
      </c>
      <c r="I45" s="4" t="s">
        <v>1077</v>
      </c>
      <c r="J45" s="4" t="s">
        <v>12</v>
      </c>
      <c r="K45" s="13"/>
    </row>
    <row r="46" spans="1:11" ht="69.75" customHeight="1">
      <c r="A46" s="4">
        <v>45</v>
      </c>
      <c r="B46" s="20" t="s">
        <v>731</v>
      </c>
      <c r="C46" s="21" t="s">
        <v>742</v>
      </c>
      <c r="D46" s="4" t="s">
        <v>7</v>
      </c>
      <c r="E46" s="4">
        <v>10</v>
      </c>
      <c r="F46" s="8" t="s">
        <v>1231</v>
      </c>
      <c r="G46" s="8" t="s">
        <v>1238</v>
      </c>
      <c r="H46" s="8" t="s">
        <v>1242</v>
      </c>
      <c r="I46" s="4" t="s">
        <v>1077</v>
      </c>
      <c r="J46" s="4" t="s">
        <v>12</v>
      </c>
      <c r="K46" s="4"/>
    </row>
    <row r="47" spans="1:11" ht="69.75" customHeight="1">
      <c r="A47" s="4">
        <v>46</v>
      </c>
      <c r="B47" s="20" t="s">
        <v>732</v>
      </c>
      <c r="C47" s="21" t="s">
        <v>743</v>
      </c>
      <c r="D47" s="4" t="s">
        <v>7</v>
      </c>
      <c r="E47" s="4">
        <v>10</v>
      </c>
      <c r="F47" s="8" t="s">
        <v>1231</v>
      </c>
      <c r="G47" s="8" t="s">
        <v>1238</v>
      </c>
      <c r="H47" s="8" t="s">
        <v>1242</v>
      </c>
      <c r="I47" s="4" t="s">
        <v>1094</v>
      </c>
      <c r="J47" s="4" t="s">
        <v>12</v>
      </c>
      <c r="K47" s="4"/>
    </row>
    <row r="48" spans="1:11" ht="69.75" customHeight="1">
      <c r="A48" s="4">
        <v>47</v>
      </c>
      <c r="B48" s="20" t="s">
        <v>733</v>
      </c>
      <c r="C48" s="21" t="s">
        <v>745</v>
      </c>
      <c r="D48" s="4" t="s">
        <v>7</v>
      </c>
      <c r="E48" s="4">
        <v>3</v>
      </c>
      <c r="F48" s="8" t="s">
        <v>1231</v>
      </c>
      <c r="G48" s="8" t="s">
        <v>1238</v>
      </c>
      <c r="H48" s="8" t="s">
        <v>1242</v>
      </c>
      <c r="I48" s="4" t="s">
        <v>1094</v>
      </c>
      <c r="J48" s="4" t="s">
        <v>12</v>
      </c>
      <c r="K48" s="4"/>
    </row>
    <row r="49" spans="1:11" ht="83.25" customHeight="1">
      <c r="A49" s="4">
        <v>48</v>
      </c>
      <c r="B49" s="20" t="s">
        <v>734</v>
      </c>
      <c r="C49" s="21" t="s">
        <v>746</v>
      </c>
      <c r="D49" s="4" t="s">
        <v>7</v>
      </c>
      <c r="E49" s="4">
        <v>3</v>
      </c>
      <c r="F49" s="8" t="s">
        <v>1231</v>
      </c>
      <c r="G49" s="8" t="s">
        <v>1238</v>
      </c>
      <c r="H49" s="8" t="s">
        <v>1242</v>
      </c>
      <c r="I49" s="4" t="s">
        <v>1094</v>
      </c>
      <c r="J49" s="4" t="s">
        <v>12</v>
      </c>
      <c r="K49" s="4"/>
    </row>
    <row r="50" spans="1:11" ht="83.25" customHeight="1">
      <c r="A50" s="4">
        <v>49</v>
      </c>
      <c r="B50" s="20" t="s">
        <v>735</v>
      </c>
      <c r="C50" s="21" t="s">
        <v>747</v>
      </c>
      <c r="D50" s="4" t="s">
        <v>7</v>
      </c>
      <c r="E50" s="4">
        <v>3</v>
      </c>
      <c r="F50" s="8" t="s">
        <v>1231</v>
      </c>
      <c r="G50" s="8" t="s">
        <v>1239</v>
      </c>
      <c r="H50" s="8" t="s">
        <v>1242</v>
      </c>
      <c r="I50" s="4" t="s">
        <v>1076</v>
      </c>
      <c r="J50" s="4" t="s">
        <v>12</v>
      </c>
      <c r="K50" s="4"/>
    </row>
    <row r="51" spans="1:11" ht="83.25" customHeight="1">
      <c r="A51" s="4">
        <v>50</v>
      </c>
      <c r="B51" s="20" t="s">
        <v>736</v>
      </c>
      <c r="C51" s="21" t="s">
        <v>748</v>
      </c>
      <c r="D51" s="4" t="s">
        <v>7</v>
      </c>
      <c r="E51" s="4">
        <v>3</v>
      </c>
      <c r="F51" s="8" t="s">
        <v>1231</v>
      </c>
      <c r="G51" s="8" t="s">
        <v>1238</v>
      </c>
      <c r="H51" s="8" t="s">
        <v>1242</v>
      </c>
      <c r="I51" s="4" t="s">
        <v>1076</v>
      </c>
      <c r="J51" s="4" t="s">
        <v>12</v>
      </c>
      <c r="K51" s="4"/>
    </row>
    <row r="52" spans="1:11" ht="83.25" customHeight="1">
      <c r="A52" s="4">
        <v>51</v>
      </c>
      <c r="B52" s="20" t="s">
        <v>737</v>
      </c>
      <c r="C52" s="21" t="s">
        <v>749</v>
      </c>
      <c r="D52" s="4" t="s">
        <v>7</v>
      </c>
      <c r="E52" s="4">
        <v>3</v>
      </c>
      <c r="F52" s="8" t="s">
        <v>1231</v>
      </c>
      <c r="G52" s="8" t="s">
        <v>1239</v>
      </c>
      <c r="H52" s="8" t="s">
        <v>1242</v>
      </c>
      <c r="I52" s="4" t="s">
        <v>1094</v>
      </c>
      <c r="J52" s="4" t="s">
        <v>12</v>
      </c>
      <c r="K52" s="4"/>
    </row>
    <row r="53" spans="1:11" ht="67.5" customHeight="1">
      <c r="A53" s="4">
        <v>52</v>
      </c>
      <c r="B53" s="20" t="s">
        <v>738</v>
      </c>
      <c r="C53" s="21" t="s">
        <v>750</v>
      </c>
      <c r="D53" s="4" t="s">
        <v>7</v>
      </c>
      <c r="E53" s="4">
        <v>3</v>
      </c>
      <c r="F53" s="8" t="s">
        <v>1231</v>
      </c>
      <c r="G53" s="8" t="s">
        <v>1238</v>
      </c>
      <c r="H53" s="8" t="s">
        <v>1242</v>
      </c>
      <c r="I53" s="4" t="s">
        <v>1243</v>
      </c>
      <c r="J53" s="4" t="s">
        <v>12</v>
      </c>
      <c r="K53" s="4"/>
    </row>
    <row r="54" spans="1:11" ht="83.25" customHeight="1">
      <c r="A54" s="4">
        <v>53</v>
      </c>
      <c r="B54" s="20" t="s">
        <v>739</v>
      </c>
      <c r="C54" s="21" t="s">
        <v>751</v>
      </c>
      <c r="D54" s="4" t="s">
        <v>7</v>
      </c>
      <c r="E54" s="4">
        <v>3</v>
      </c>
      <c r="F54" s="8" t="s">
        <v>1231</v>
      </c>
      <c r="G54" s="8" t="s">
        <v>1238</v>
      </c>
      <c r="H54" s="8" t="s">
        <v>1242</v>
      </c>
      <c r="I54" s="4" t="s">
        <v>1094</v>
      </c>
      <c r="J54" s="4" t="s">
        <v>12</v>
      </c>
      <c r="K54" s="4"/>
    </row>
    <row r="55" spans="1:11" ht="68.25" customHeight="1">
      <c r="A55" s="4">
        <v>54</v>
      </c>
      <c r="B55" s="20" t="s">
        <v>740</v>
      </c>
      <c r="C55" s="21" t="s">
        <v>752</v>
      </c>
      <c r="D55" s="4" t="s">
        <v>7</v>
      </c>
      <c r="E55" s="4">
        <v>3</v>
      </c>
      <c r="F55" s="8" t="s">
        <v>1231</v>
      </c>
      <c r="G55" s="8" t="s">
        <v>1238</v>
      </c>
      <c r="H55" s="8" t="s">
        <v>1242</v>
      </c>
      <c r="I55" s="4" t="s">
        <v>1094</v>
      </c>
      <c r="J55" s="4" t="s">
        <v>12</v>
      </c>
      <c r="K55" s="4"/>
    </row>
    <row r="56" spans="1:11" ht="83.25" customHeight="1">
      <c r="A56" s="4">
        <v>55</v>
      </c>
      <c r="B56" s="20" t="s">
        <v>741</v>
      </c>
      <c r="C56" s="21" t="s">
        <v>753</v>
      </c>
      <c r="D56" s="4" t="s">
        <v>7</v>
      </c>
      <c r="E56" s="4">
        <v>3</v>
      </c>
      <c r="F56" s="8" t="s">
        <v>1231</v>
      </c>
      <c r="G56" s="8" t="s">
        <v>1238</v>
      </c>
      <c r="H56" s="8" t="s">
        <v>1242</v>
      </c>
      <c r="I56" s="4" t="s">
        <v>1243</v>
      </c>
      <c r="J56" s="4" t="s">
        <v>12</v>
      </c>
      <c r="K56" s="4"/>
    </row>
    <row r="57" spans="1:11" ht="60">
      <c r="A57" s="4">
        <v>56</v>
      </c>
      <c r="B57" s="56" t="s">
        <v>920</v>
      </c>
      <c r="C57" s="67" t="s">
        <v>921</v>
      </c>
      <c r="D57" s="53" t="s">
        <v>828</v>
      </c>
      <c r="E57" s="68">
        <v>15</v>
      </c>
      <c r="F57" s="142" t="s">
        <v>1236</v>
      </c>
      <c r="G57" s="138" t="s">
        <v>1245</v>
      </c>
      <c r="H57" s="141" t="s">
        <v>1253</v>
      </c>
      <c r="I57" s="58" t="s">
        <v>1076</v>
      </c>
      <c r="J57" s="4" t="s">
        <v>11</v>
      </c>
      <c r="K57" s="4"/>
    </row>
    <row r="58" spans="1:11" ht="60">
      <c r="A58" s="4">
        <v>57</v>
      </c>
      <c r="B58" s="56" t="s">
        <v>922</v>
      </c>
      <c r="C58" s="57" t="s">
        <v>923</v>
      </c>
      <c r="D58" s="53" t="s">
        <v>828</v>
      </c>
      <c r="E58" s="68">
        <v>3</v>
      </c>
      <c r="F58" s="142" t="s">
        <v>1236</v>
      </c>
      <c r="G58" s="138" t="s">
        <v>1245</v>
      </c>
      <c r="H58" s="141" t="s">
        <v>1253</v>
      </c>
      <c r="I58" s="58" t="s">
        <v>1094</v>
      </c>
      <c r="J58" s="4" t="s">
        <v>12</v>
      </c>
      <c r="K58" s="4"/>
    </row>
    <row r="59" spans="1:11" ht="60">
      <c r="A59" s="4">
        <v>58</v>
      </c>
      <c r="B59" s="56" t="s">
        <v>924</v>
      </c>
      <c r="C59" s="57" t="s">
        <v>925</v>
      </c>
      <c r="D59" s="53" t="s">
        <v>828</v>
      </c>
      <c r="E59" s="68">
        <v>3</v>
      </c>
      <c r="F59" s="142" t="s">
        <v>1236</v>
      </c>
      <c r="G59" s="138" t="s">
        <v>1245</v>
      </c>
      <c r="H59" s="141" t="s">
        <v>1253</v>
      </c>
      <c r="I59" s="58" t="s">
        <v>1094</v>
      </c>
      <c r="J59" s="4" t="s">
        <v>12</v>
      </c>
      <c r="K59" s="4"/>
    </row>
    <row r="60" spans="1:11" ht="60">
      <c r="A60" s="4">
        <v>59</v>
      </c>
      <c r="B60" s="56" t="s">
        <v>926</v>
      </c>
      <c r="C60" s="57" t="s">
        <v>927</v>
      </c>
      <c r="D60" s="53" t="s">
        <v>828</v>
      </c>
      <c r="E60" s="68">
        <v>3</v>
      </c>
      <c r="F60" s="142" t="s">
        <v>1236</v>
      </c>
      <c r="G60" s="138" t="s">
        <v>1245</v>
      </c>
      <c r="H60" s="141" t="s">
        <v>1253</v>
      </c>
      <c r="I60" s="58" t="s">
        <v>1076</v>
      </c>
      <c r="J60" s="4" t="s">
        <v>12</v>
      </c>
      <c r="K60" s="4"/>
    </row>
    <row r="61" spans="1:11" ht="45">
      <c r="A61" s="4">
        <v>60</v>
      </c>
      <c r="B61" s="40" t="s">
        <v>928</v>
      </c>
      <c r="C61" s="59" t="s">
        <v>929</v>
      </c>
      <c r="D61" s="53" t="s">
        <v>828</v>
      </c>
      <c r="E61" s="68">
        <v>3</v>
      </c>
      <c r="F61" s="138" t="s">
        <v>1234</v>
      </c>
      <c r="G61" s="68"/>
      <c r="H61" s="68"/>
      <c r="I61" s="68"/>
      <c r="J61" s="4" t="s">
        <v>12</v>
      </c>
      <c r="K61" s="4"/>
    </row>
    <row r="62" spans="1:11" ht="45">
      <c r="A62" s="4">
        <v>61</v>
      </c>
      <c r="B62" s="40" t="s">
        <v>930</v>
      </c>
      <c r="C62" s="59" t="s">
        <v>931</v>
      </c>
      <c r="D62" s="53" t="s">
        <v>828</v>
      </c>
      <c r="E62" s="68">
        <v>3</v>
      </c>
      <c r="F62" s="138" t="s">
        <v>1234</v>
      </c>
      <c r="G62" s="68"/>
      <c r="H62" s="68"/>
      <c r="I62" s="68"/>
      <c r="J62" s="4" t="s">
        <v>12</v>
      </c>
      <c r="K62" s="4"/>
    </row>
    <row r="63" spans="1:11" ht="45">
      <c r="A63" s="4">
        <v>62</v>
      </c>
      <c r="B63" s="51" t="s">
        <v>932</v>
      </c>
      <c r="C63" s="59" t="s">
        <v>933</v>
      </c>
      <c r="D63" s="53" t="s">
        <v>828</v>
      </c>
      <c r="E63" s="68">
        <v>3</v>
      </c>
      <c r="F63" s="138" t="s">
        <v>1235</v>
      </c>
      <c r="G63" s="68"/>
      <c r="H63" s="68"/>
      <c r="I63" s="68"/>
      <c r="J63" s="4" t="s">
        <v>12</v>
      </c>
      <c r="K63" s="4"/>
    </row>
    <row r="64" spans="1:11" ht="45">
      <c r="A64" s="4">
        <v>63</v>
      </c>
      <c r="B64" s="51" t="s">
        <v>934</v>
      </c>
      <c r="C64" s="59" t="s">
        <v>935</v>
      </c>
      <c r="D64" s="53" t="s">
        <v>828</v>
      </c>
      <c r="E64" s="68">
        <v>3</v>
      </c>
      <c r="F64" s="138" t="s">
        <v>1235</v>
      </c>
      <c r="G64" s="68"/>
      <c r="H64" s="68"/>
      <c r="I64" s="68"/>
      <c r="J64" s="4" t="s">
        <v>12</v>
      </c>
      <c r="K64" s="4"/>
    </row>
    <row r="65" spans="1:11" ht="60">
      <c r="A65" s="4">
        <v>64</v>
      </c>
      <c r="B65" s="51" t="s">
        <v>936</v>
      </c>
      <c r="C65" s="59" t="s">
        <v>937</v>
      </c>
      <c r="D65" s="53" t="s">
        <v>828</v>
      </c>
      <c r="E65" s="68">
        <v>3</v>
      </c>
      <c r="F65" s="138" t="s">
        <v>1235</v>
      </c>
      <c r="G65" s="68"/>
      <c r="H65" s="68"/>
      <c r="I65" s="68"/>
      <c r="J65" s="4" t="s">
        <v>12</v>
      </c>
      <c r="K65" s="4"/>
    </row>
    <row r="66" spans="1:11" ht="45">
      <c r="A66" s="4">
        <v>65</v>
      </c>
      <c r="B66" s="51" t="s">
        <v>938</v>
      </c>
      <c r="C66" s="59" t="s">
        <v>939</v>
      </c>
      <c r="D66" s="53" t="s">
        <v>828</v>
      </c>
      <c r="E66" s="68">
        <v>3</v>
      </c>
      <c r="F66" s="138" t="s">
        <v>1235</v>
      </c>
      <c r="G66" s="68"/>
      <c r="H66" s="68"/>
      <c r="I66" s="68"/>
      <c r="J66" s="4" t="s">
        <v>12</v>
      </c>
      <c r="K66" s="4"/>
    </row>
    <row r="67" spans="1:11" ht="45">
      <c r="A67" s="4">
        <v>66</v>
      </c>
      <c r="B67" s="51" t="s">
        <v>940</v>
      </c>
      <c r="C67" s="59" t="s">
        <v>941</v>
      </c>
      <c r="D67" s="53" t="s">
        <v>828</v>
      </c>
      <c r="E67" s="68">
        <v>3</v>
      </c>
      <c r="F67" s="138" t="s">
        <v>1235</v>
      </c>
      <c r="G67" s="68"/>
      <c r="H67" s="68"/>
      <c r="I67" s="68"/>
      <c r="J67" s="4" t="s">
        <v>12</v>
      </c>
      <c r="K67" s="4"/>
    </row>
    <row r="68" spans="1:11" ht="75">
      <c r="A68" s="4">
        <v>67</v>
      </c>
      <c r="B68" s="51" t="s">
        <v>942</v>
      </c>
      <c r="C68" s="59" t="s">
        <v>943</v>
      </c>
      <c r="D68" s="53" t="s">
        <v>828</v>
      </c>
      <c r="E68" s="68">
        <v>3</v>
      </c>
      <c r="F68" s="138" t="s">
        <v>1235</v>
      </c>
      <c r="G68" s="68"/>
      <c r="H68" s="68"/>
      <c r="I68" s="68"/>
      <c r="J68" s="4" t="s">
        <v>12</v>
      </c>
      <c r="K68" s="4"/>
    </row>
    <row r="69" spans="1:11" ht="60">
      <c r="A69" s="4">
        <v>68</v>
      </c>
      <c r="B69" s="51" t="s">
        <v>944</v>
      </c>
      <c r="C69" s="59" t="s">
        <v>945</v>
      </c>
      <c r="D69" s="53" t="s">
        <v>828</v>
      </c>
      <c r="E69" s="68">
        <v>3</v>
      </c>
      <c r="F69" s="138" t="s">
        <v>1235</v>
      </c>
      <c r="G69" s="68"/>
      <c r="H69" s="68"/>
      <c r="I69" s="68"/>
      <c r="J69" s="4" t="s">
        <v>12</v>
      </c>
      <c r="K69" s="4"/>
    </row>
    <row r="70" spans="1:11" ht="45">
      <c r="A70" s="4">
        <v>69</v>
      </c>
      <c r="B70" s="51" t="s">
        <v>946</v>
      </c>
      <c r="C70" s="59" t="s">
        <v>947</v>
      </c>
      <c r="D70" s="53" t="s">
        <v>828</v>
      </c>
      <c r="E70" s="68">
        <v>3</v>
      </c>
      <c r="F70" s="138" t="s">
        <v>1235</v>
      </c>
      <c r="G70" s="68"/>
      <c r="H70" s="68"/>
      <c r="I70" s="68"/>
      <c r="J70" s="4" t="s">
        <v>12</v>
      </c>
      <c r="K70" s="4"/>
    </row>
    <row r="71" spans="1:11" ht="45">
      <c r="A71" s="4">
        <v>70</v>
      </c>
      <c r="B71" s="51" t="s">
        <v>948</v>
      </c>
      <c r="C71" s="59" t="s">
        <v>949</v>
      </c>
      <c r="D71" s="53" t="s">
        <v>828</v>
      </c>
      <c r="E71" s="68">
        <v>3</v>
      </c>
      <c r="F71" s="138" t="s">
        <v>1235</v>
      </c>
      <c r="G71" s="68"/>
      <c r="H71" s="68"/>
      <c r="I71" s="68"/>
      <c r="J71" s="4" t="s">
        <v>12</v>
      </c>
      <c r="K71" s="4"/>
    </row>
    <row r="72" spans="1:11" ht="90">
      <c r="A72" s="4">
        <v>71</v>
      </c>
      <c r="B72" s="51" t="s">
        <v>950</v>
      </c>
      <c r="C72" s="59" t="s">
        <v>951</v>
      </c>
      <c r="D72" s="53" t="s">
        <v>828</v>
      </c>
      <c r="E72" s="68">
        <v>3</v>
      </c>
      <c r="F72" s="138" t="s">
        <v>1235</v>
      </c>
      <c r="G72" s="68"/>
      <c r="H72" s="68"/>
      <c r="I72" s="68"/>
      <c r="J72" s="4" t="s">
        <v>12</v>
      </c>
      <c r="K72" s="4"/>
    </row>
    <row r="73" spans="1:11" ht="60">
      <c r="A73" s="4">
        <v>72</v>
      </c>
      <c r="B73" s="51" t="s">
        <v>952</v>
      </c>
      <c r="C73" s="59" t="s">
        <v>953</v>
      </c>
      <c r="D73" s="53" t="s">
        <v>828</v>
      </c>
      <c r="E73" s="68">
        <v>3</v>
      </c>
      <c r="F73" s="138" t="s">
        <v>1235</v>
      </c>
      <c r="G73" s="68"/>
      <c r="H73" s="68"/>
      <c r="I73" s="68"/>
      <c r="J73" s="4" t="s">
        <v>12</v>
      </c>
      <c r="K73" s="4"/>
    </row>
    <row r="74" spans="1:11" ht="15">
      <c r="A74" s="4">
        <v>73</v>
      </c>
      <c r="B74" s="110"/>
      <c r="C74" s="22"/>
      <c r="D74" s="111"/>
      <c r="E74" s="22"/>
      <c r="F74" s="22"/>
      <c r="G74" s="22"/>
      <c r="H74" s="22"/>
      <c r="I74" s="22"/>
      <c r="J74" s="36"/>
      <c r="K74" s="22"/>
    </row>
    <row r="75" spans="1:11" ht="15">
      <c r="A75" s="4">
        <v>74</v>
      </c>
      <c r="B75" s="110"/>
      <c r="C75" s="22"/>
      <c r="D75" s="111"/>
      <c r="E75" s="22"/>
      <c r="F75" s="22"/>
      <c r="G75" s="22"/>
      <c r="H75" s="22"/>
      <c r="I75" s="22"/>
      <c r="J75" s="36"/>
      <c r="K75" s="22"/>
    </row>
    <row r="76" spans="1:11" ht="15">
      <c r="A76" s="4">
        <v>75</v>
      </c>
      <c r="B76" s="110"/>
      <c r="C76" s="22"/>
      <c r="D76" s="111"/>
      <c r="E76" s="22"/>
      <c r="F76" s="22"/>
      <c r="G76" s="22"/>
      <c r="H76" s="22"/>
      <c r="I76" s="22"/>
      <c r="J76" s="36"/>
      <c r="K76" s="22"/>
    </row>
    <row r="77" spans="1:11" ht="15">
      <c r="A77" s="4">
        <v>76</v>
      </c>
      <c r="B77" s="110"/>
      <c r="C77" s="22"/>
      <c r="D77" s="111"/>
      <c r="E77" s="22"/>
      <c r="F77" s="22"/>
      <c r="G77" s="22"/>
      <c r="H77" s="22"/>
      <c r="I77" s="22"/>
      <c r="J77" s="36"/>
      <c r="K77" s="22"/>
    </row>
    <row r="78" spans="1:11" ht="15">
      <c r="A78" s="4">
        <v>77</v>
      </c>
      <c r="B78" s="110"/>
      <c r="C78" s="22"/>
      <c r="D78" s="111"/>
      <c r="E78" s="22"/>
      <c r="F78" s="22"/>
      <c r="G78" s="22"/>
      <c r="H78" s="22"/>
      <c r="I78" s="22"/>
      <c r="J78" s="36"/>
      <c r="K78" s="22"/>
    </row>
    <row r="79" spans="1:11" ht="15">
      <c r="A79" s="4">
        <v>78</v>
      </c>
      <c r="B79" s="110"/>
      <c r="C79" s="22"/>
      <c r="D79" s="111"/>
      <c r="E79" s="22"/>
      <c r="F79" s="22"/>
      <c r="G79" s="22"/>
      <c r="H79" s="22"/>
      <c r="I79" s="22"/>
      <c r="J79" s="36"/>
      <c r="K79" s="22"/>
    </row>
    <row r="80" spans="1:11" ht="15">
      <c r="A80" s="4">
        <v>79</v>
      </c>
      <c r="B80" s="110"/>
      <c r="C80" s="22"/>
      <c r="D80" s="111"/>
      <c r="E80" s="22"/>
      <c r="F80" s="22"/>
      <c r="G80" s="22"/>
      <c r="H80" s="22"/>
      <c r="I80" s="22"/>
      <c r="J80" s="36"/>
      <c r="K80" s="22"/>
    </row>
    <row r="81" spans="1:11" ht="15">
      <c r="A81" s="4">
        <v>80</v>
      </c>
      <c r="B81" s="110"/>
      <c r="C81" s="22"/>
      <c r="D81" s="111"/>
      <c r="E81" s="22"/>
      <c r="F81" s="22"/>
      <c r="G81" s="22"/>
      <c r="H81" s="22"/>
      <c r="I81" s="22"/>
      <c r="J81" s="36"/>
      <c r="K81" s="22"/>
    </row>
    <row r="82" spans="1:11" ht="15">
      <c r="A82" s="4">
        <v>81</v>
      </c>
      <c r="B82" s="110"/>
      <c r="C82" s="22"/>
      <c r="D82" s="111"/>
      <c r="E82" s="22"/>
      <c r="F82" s="22"/>
      <c r="G82" s="22"/>
      <c r="H82" s="22"/>
      <c r="I82" s="22"/>
      <c r="J82" s="36"/>
      <c r="K82" s="22"/>
    </row>
    <row r="83" spans="1:11" ht="15">
      <c r="A83" s="4">
        <v>82</v>
      </c>
      <c r="B83" s="110"/>
      <c r="C83" s="22"/>
      <c r="D83" s="111"/>
      <c r="E83" s="22"/>
      <c r="F83" s="22"/>
      <c r="G83" s="22"/>
      <c r="H83" s="22"/>
      <c r="I83" s="22"/>
      <c r="J83" s="36"/>
      <c r="K83" s="22"/>
    </row>
    <row r="84" spans="1:11" ht="15">
      <c r="A84" s="4">
        <v>83</v>
      </c>
      <c r="B84" s="110"/>
      <c r="C84" s="22"/>
      <c r="D84" s="111"/>
      <c r="E84" s="22"/>
      <c r="F84" s="22"/>
      <c r="G84" s="22"/>
      <c r="H84" s="22"/>
      <c r="I84" s="22"/>
      <c r="J84" s="36"/>
      <c r="K84" s="22"/>
    </row>
    <row r="85" spans="1:11" ht="15">
      <c r="A85" s="4">
        <v>84</v>
      </c>
      <c r="B85" s="110"/>
      <c r="C85" s="22"/>
      <c r="D85" s="111"/>
      <c r="E85" s="22"/>
      <c r="F85" s="22"/>
      <c r="G85" s="22"/>
      <c r="H85" s="22"/>
      <c r="I85" s="22"/>
      <c r="J85" s="36"/>
      <c r="K85" s="22"/>
    </row>
    <row r="86" spans="1:11" ht="15"/>
    <row r="87" spans="1:11" ht="15"/>
    <row r="88" spans="1:11" ht="15"/>
    <row r="89" spans="1:11" ht="15"/>
    <row r="90" spans="1:11" ht="15"/>
    <row r="91" spans="1:11" ht="15"/>
    <row r="92" spans="1:11" ht="15"/>
    <row r="93" spans="1:11" ht="15"/>
    <row r="94" spans="1:11" ht="15"/>
    <row r="95" spans="1:11" ht="15"/>
    <row r="96" spans="1:11" ht="15">
      <c r="A96" s="18"/>
      <c r="C96" s="18"/>
      <c r="D96" s="18"/>
      <c r="E96" s="18"/>
      <c r="F96" s="18"/>
      <c r="G96" s="18"/>
      <c r="H96" s="18"/>
      <c r="I96" s="18"/>
      <c r="J96" s="18"/>
      <c r="K96" s="18"/>
    </row>
    <row r="97" spans="1:11" ht="15">
      <c r="A97" s="18"/>
      <c r="C97" s="18"/>
      <c r="D97" s="18"/>
      <c r="E97" s="18"/>
      <c r="F97" s="18"/>
      <c r="G97" s="18"/>
      <c r="H97" s="18"/>
      <c r="I97" s="18"/>
      <c r="J97" s="18"/>
      <c r="K97" s="18"/>
    </row>
    <row r="98" spans="1:11" ht="15">
      <c r="A98" s="18"/>
      <c r="C98" s="18"/>
      <c r="D98" s="18"/>
      <c r="E98" s="18"/>
      <c r="F98" s="18"/>
      <c r="G98" s="18"/>
      <c r="H98" s="18"/>
      <c r="I98" s="18"/>
      <c r="J98" s="18"/>
      <c r="K98" s="18"/>
    </row>
    <row r="99" spans="1:11" ht="15">
      <c r="A99" s="18"/>
      <c r="C99" s="18"/>
      <c r="D99" s="18"/>
      <c r="E99" s="18"/>
      <c r="F99" s="18"/>
      <c r="G99" s="18"/>
      <c r="H99" s="18"/>
      <c r="I99" s="18"/>
      <c r="J99" s="18"/>
      <c r="K99" s="18"/>
    </row>
    <row r="100" spans="1:11" ht="15">
      <c r="A100" s="18"/>
      <c r="C100" s="18"/>
      <c r="D100" s="18"/>
      <c r="E100" s="18"/>
      <c r="F100" s="18"/>
      <c r="G100" s="18"/>
      <c r="H100" s="18"/>
      <c r="I100" s="18"/>
      <c r="J100" s="18"/>
      <c r="K100" s="18"/>
    </row>
    <row r="101" spans="1:11" ht="15">
      <c r="A101" s="18"/>
      <c r="C101" s="18"/>
      <c r="D101" s="18"/>
      <c r="E101" s="18"/>
      <c r="F101" s="18"/>
      <c r="G101" s="18"/>
      <c r="H101" s="18"/>
      <c r="I101" s="18"/>
      <c r="J101" s="18"/>
      <c r="K101" s="18"/>
    </row>
    <row r="102" spans="1:11" ht="15">
      <c r="A102" s="18"/>
      <c r="C102" s="18"/>
      <c r="D102" s="18"/>
      <c r="E102" s="18"/>
      <c r="F102" s="18"/>
      <c r="G102" s="18"/>
      <c r="H102" s="18"/>
      <c r="I102" s="18"/>
      <c r="J102" s="18"/>
      <c r="K102" s="18"/>
    </row>
    <row r="103" spans="1:11" ht="15">
      <c r="A103" s="18"/>
      <c r="C103" s="18"/>
      <c r="D103" s="18"/>
      <c r="E103" s="18"/>
      <c r="F103" s="18"/>
      <c r="G103" s="18"/>
      <c r="H103" s="18"/>
      <c r="I103" s="18"/>
      <c r="J103" s="18"/>
      <c r="K103" s="18"/>
    </row>
    <row r="104" spans="1:11" ht="15">
      <c r="A104" s="18"/>
      <c r="C104" s="18"/>
      <c r="D104" s="18"/>
      <c r="E104" s="18"/>
      <c r="F104" s="18"/>
      <c r="G104" s="18"/>
      <c r="H104" s="18"/>
      <c r="I104" s="18"/>
      <c r="J104" s="18"/>
      <c r="K104" s="18"/>
    </row>
    <row r="105" spans="1:11" ht="15">
      <c r="A105" s="18"/>
      <c r="C105" s="18"/>
      <c r="D105" s="18"/>
      <c r="E105" s="18"/>
      <c r="F105" s="18"/>
      <c r="G105" s="18"/>
      <c r="H105" s="18"/>
      <c r="I105" s="18"/>
      <c r="J105" s="18"/>
      <c r="K105" s="18"/>
    </row>
    <row r="106" spans="1:11" ht="15">
      <c r="A106" s="18"/>
      <c r="C106" s="18"/>
      <c r="D106" s="18"/>
      <c r="E106" s="18"/>
      <c r="F106" s="18"/>
      <c r="G106" s="18"/>
      <c r="H106" s="18"/>
      <c r="I106" s="18"/>
      <c r="J106" s="18"/>
      <c r="K106" s="18"/>
    </row>
    <row r="107" spans="1:11" ht="15">
      <c r="A107" s="18"/>
      <c r="C107" s="18"/>
      <c r="D107" s="18"/>
      <c r="E107" s="18"/>
      <c r="F107" s="18"/>
      <c r="G107" s="18"/>
      <c r="H107" s="18"/>
      <c r="I107" s="18"/>
      <c r="J107" s="18"/>
      <c r="K107" s="18"/>
    </row>
    <row r="108" spans="1:11" ht="15">
      <c r="A108" s="18"/>
      <c r="C108" s="18"/>
      <c r="D108" s="18"/>
      <c r="E108" s="18"/>
      <c r="F108" s="18"/>
      <c r="G108" s="18"/>
      <c r="H108" s="18"/>
      <c r="I108" s="18"/>
      <c r="J108" s="18"/>
      <c r="K108" s="18"/>
    </row>
    <row r="109" spans="1:11" ht="15">
      <c r="A109" s="18"/>
      <c r="C109" s="18"/>
      <c r="D109" s="18"/>
      <c r="E109" s="18"/>
      <c r="F109" s="18"/>
      <c r="G109" s="18"/>
      <c r="H109" s="18"/>
      <c r="I109" s="18"/>
      <c r="J109" s="18"/>
      <c r="K109" s="18"/>
    </row>
    <row r="110" spans="1:11" ht="15">
      <c r="A110" s="18"/>
      <c r="C110" s="18"/>
      <c r="D110" s="18"/>
      <c r="E110" s="18"/>
      <c r="F110" s="18"/>
      <c r="G110" s="18"/>
      <c r="H110" s="18"/>
      <c r="I110" s="18"/>
      <c r="J110" s="18"/>
      <c r="K110" s="18"/>
    </row>
    <row r="111" spans="1:11" ht="15">
      <c r="A111" s="18"/>
      <c r="C111" s="18"/>
      <c r="D111" s="18"/>
      <c r="E111" s="18"/>
      <c r="F111" s="18"/>
      <c r="G111" s="18"/>
      <c r="H111" s="18"/>
      <c r="I111" s="18"/>
      <c r="J111" s="18"/>
      <c r="K111" s="18"/>
    </row>
    <row r="112" spans="1:11" ht="15">
      <c r="A112" s="18"/>
      <c r="C112" s="18"/>
      <c r="D112" s="18"/>
      <c r="E112" s="18"/>
      <c r="F112" s="18"/>
      <c r="G112" s="18"/>
      <c r="H112" s="18"/>
      <c r="I112" s="18"/>
      <c r="J112" s="18"/>
      <c r="K112" s="18"/>
    </row>
    <row r="113" spans="1:11" ht="15">
      <c r="A113" s="18"/>
      <c r="C113" s="18"/>
      <c r="D113" s="18"/>
      <c r="E113" s="18"/>
      <c r="F113" s="18"/>
      <c r="G113" s="18"/>
      <c r="H113" s="18"/>
      <c r="I113" s="18"/>
      <c r="J113" s="18"/>
      <c r="K113" s="18"/>
    </row>
    <row r="114" spans="1:11" ht="15">
      <c r="A114" s="18"/>
      <c r="C114" s="18"/>
      <c r="D114" s="18"/>
      <c r="E114" s="18"/>
      <c r="F114" s="18"/>
      <c r="G114" s="18"/>
      <c r="H114" s="18"/>
      <c r="I114" s="18"/>
      <c r="J114" s="18"/>
      <c r="K114" s="18"/>
    </row>
    <row r="115" spans="1:11" ht="15">
      <c r="A115" s="18"/>
      <c r="C115" s="18"/>
      <c r="D115" s="18"/>
      <c r="E115" s="18"/>
      <c r="F115" s="18"/>
      <c r="G115" s="18"/>
      <c r="H115" s="18"/>
      <c r="I115" s="18"/>
      <c r="J115" s="18"/>
      <c r="K115" s="18"/>
    </row>
    <row r="116" spans="1:11" ht="15">
      <c r="A116" s="18"/>
      <c r="C116" s="18"/>
      <c r="D116" s="18"/>
      <c r="E116" s="18"/>
      <c r="F116" s="18"/>
      <c r="G116" s="18"/>
      <c r="H116" s="18"/>
      <c r="I116" s="18"/>
      <c r="J116" s="18"/>
      <c r="K116" s="18"/>
    </row>
    <row r="117" spans="1:11" ht="15">
      <c r="A117" s="18"/>
      <c r="C117" s="18"/>
      <c r="D117" s="18"/>
      <c r="E117" s="18"/>
      <c r="F117" s="18"/>
      <c r="G117" s="18"/>
      <c r="H117" s="18"/>
      <c r="I117" s="18"/>
      <c r="J117" s="18"/>
      <c r="K117" s="18"/>
    </row>
    <row r="118" spans="1:11" ht="15">
      <c r="A118" s="18"/>
      <c r="C118" s="18"/>
      <c r="D118" s="18"/>
      <c r="E118" s="18"/>
      <c r="F118" s="18"/>
      <c r="G118" s="18"/>
      <c r="H118" s="18"/>
      <c r="I118" s="18"/>
      <c r="J118" s="18"/>
      <c r="K118" s="18"/>
    </row>
    <row r="119" spans="1:11" ht="15">
      <c r="A119" s="18"/>
      <c r="C119" s="18"/>
      <c r="D119" s="18"/>
      <c r="E119" s="18"/>
      <c r="F119" s="18"/>
      <c r="G119" s="18"/>
      <c r="H119" s="18"/>
      <c r="I119" s="18"/>
      <c r="J119" s="18"/>
      <c r="K119" s="18"/>
    </row>
    <row r="120" spans="1:11" ht="15">
      <c r="A120" s="18"/>
      <c r="C120" s="18"/>
      <c r="D120" s="18"/>
      <c r="E120" s="18"/>
      <c r="F120" s="18"/>
      <c r="G120" s="18"/>
      <c r="H120" s="18"/>
      <c r="I120" s="18"/>
      <c r="J120" s="18"/>
      <c r="K120" s="18"/>
    </row>
    <row r="121" spans="1:11" ht="15">
      <c r="A121" s="18"/>
      <c r="C121" s="18"/>
      <c r="D121" s="18"/>
      <c r="E121" s="18"/>
      <c r="F121" s="18"/>
      <c r="G121" s="18"/>
      <c r="H121" s="18"/>
      <c r="I121" s="18"/>
      <c r="J121" s="18"/>
      <c r="K121" s="18"/>
    </row>
    <row r="122" spans="1:11" ht="15">
      <c r="A122" s="18"/>
      <c r="C122" s="18"/>
      <c r="D122" s="18"/>
      <c r="E122" s="18"/>
      <c r="F122" s="18"/>
      <c r="G122" s="18"/>
      <c r="H122" s="18"/>
      <c r="I122" s="18"/>
      <c r="J122" s="18"/>
      <c r="K122" s="18"/>
    </row>
    <row r="123" spans="1:11" ht="15">
      <c r="A123" s="18"/>
      <c r="C123" s="18"/>
      <c r="D123" s="18"/>
      <c r="E123" s="18"/>
      <c r="F123" s="18"/>
      <c r="G123" s="18"/>
      <c r="H123" s="18"/>
      <c r="I123" s="18"/>
      <c r="J123" s="18"/>
      <c r="K123" s="18"/>
    </row>
    <row r="124" spans="1:11" ht="15">
      <c r="A124" s="18"/>
      <c r="C124" s="18"/>
      <c r="D124" s="18"/>
      <c r="E124" s="18"/>
      <c r="F124" s="18"/>
      <c r="G124" s="18"/>
      <c r="H124" s="18"/>
      <c r="I124" s="18"/>
      <c r="J124" s="18"/>
      <c r="K124" s="18"/>
    </row>
    <row r="125" spans="1:11" ht="15">
      <c r="A125" s="18"/>
      <c r="C125" s="18"/>
      <c r="D125" s="18"/>
      <c r="E125" s="18"/>
      <c r="F125" s="18"/>
      <c r="G125" s="18"/>
      <c r="H125" s="18"/>
      <c r="I125" s="18"/>
      <c r="J125" s="18"/>
      <c r="K125" s="18"/>
    </row>
    <row r="126" spans="1:11" ht="15">
      <c r="A126" s="18"/>
      <c r="C126" s="18"/>
      <c r="D126" s="18"/>
      <c r="E126" s="18"/>
      <c r="F126" s="18"/>
      <c r="G126" s="18"/>
      <c r="H126" s="18"/>
      <c r="I126" s="18"/>
      <c r="J126" s="18"/>
      <c r="K126" s="18"/>
    </row>
    <row r="127" spans="1:11" ht="15">
      <c r="A127" s="18"/>
      <c r="C127" s="18"/>
      <c r="D127" s="18"/>
      <c r="E127" s="18"/>
      <c r="F127" s="18"/>
      <c r="G127" s="18"/>
      <c r="H127" s="18"/>
      <c r="I127" s="18"/>
      <c r="J127" s="18"/>
      <c r="K127" s="18"/>
    </row>
    <row r="128" spans="1:11" ht="15">
      <c r="A128" s="18"/>
      <c r="C128" s="18"/>
      <c r="D128" s="18"/>
      <c r="E128" s="18"/>
      <c r="F128" s="18"/>
      <c r="G128" s="18"/>
      <c r="H128" s="18"/>
      <c r="I128" s="18"/>
      <c r="J128" s="18"/>
      <c r="K128" s="18"/>
    </row>
    <row r="129" spans="1:11" ht="15">
      <c r="A129" s="18"/>
      <c r="C129" s="18"/>
      <c r="D129" s="18"/>
      <c r="E129" s="18"/>
      <c r="F129" s="18"/>
      <c r="G129" s="18"/>
      <c r="H129" s="18"/>
      <c r="I129" s="18"/>
      <c r="J129" s="18"/>
      <c r="K129" s="18"/>
    </row>
    <row r="130" spans="1:11" ht="15">
      <c r="A130" s="18"/>
      <c r="C130" s="18"/>
      <c r="D130" s="18"/>
      <c r="E130" s="18"/>
      <c r="F130" s="18"/>
      <c r="G130" s="18"/>
      <c r="H130" s="18"/>
      <c r="I130" s="18"/>
      <c r="J130" s="18"/>
      <c r="K130" s="18"/>
    </row>
    <row r="131" spans="1:11" ht="15">
      <c r="A131" s="18"/>
      <c r="C131" s="18"/>
      <c r="D131" s="18"/>
      <c r="E131" s="18"/>
      <c r="F131" s="18"/>
      <c r="G131" s="18"/>
      <c r="H131" s="18"/>
      <c r="I131" s="18"/>
      <c r="J131" s="18"/>
      <c r="K131" s="18"/>
    </row>
    <row r="132" spans="1:11" ht="15">
      <c r="A132" s="18"/>
      <c r="C132" s="18"/>
      <c r="D132" s="18"/>
      <c r="E132" s="18"/>
      <c r="F132" s="18"/>
      <c r="G132" s="18"/>
      <c r="H132" s="18"/>
      <c r="I132" s="18"/>
      <c r="J132" s="18"/>
      <c r="K132" s="18"/>
    </row>
    <row r="133" spans="1:11" ht="15">
      <c r="A133" s="18"/>
      <c r="C133" s="18"/>
      <c r="D133" s="18"/>
      <c r="E133" s="18"/>
      <c r="F133" s="18"/>
      <c r="G133" s="18"/>
      <c r="H133" s="18"/>
      <c r="I133" s="18"/>
      <c r="J133" s="18"/>
      <c r="K133" s="18"/>
    </row>
    <row r="134" spans="1:11" ht="15">
      <c r="A134" s="18"/>
      <c r="C134" s="18"/>
      <c r="D134" s="18"/>
      <c r="E134" s="18"/>
      <c r="F134" s="18"/>
      <c r="G134" s="18"/>
      <c r="H134" s="18"/>
      <c r="I134" s="18"/>
      <c r="J134" s="18"/>
      <c r="K134" s="18"/>
    </row>
    <row r="135" spans="1:11" ht="15">
      <c r="A135" s="18"/>
      <c r="C135" s="18"/>
      <c r="D135" s="18"/>
      <c r="E135" s="18"/>
      <c r="F135" s="18"/>
      <c r="G135" s="18"/>
      <c r="H135" s="18"/>
      <c r="I135" s="18"/>
      <c r="J135" s="18"/>
      <c r="K135" s="18"/>
    </row>
    <row r="136" spans="1:11" ht="15">
      <c r="A136" s="18"/>
      <c r="C136" s="18"/>
      <c r="D136" s="18"/>
      <c r="E136" s="18"/>
      <c r="F136" s="18"/>
      <c r="G136" s="18"/>
      <c r="H136" s="18"/>
      <c r="I136" s="18"/>
      <c r="J136" s="18"/>
      <c r="K136" s="18"/>
    </row>
    <row r="137" spans="1:11" ht="15">
      <c r="A137" s="18"/>
      <c r="C137" s="18"/>
      <c r="D137" s="18"/>
      <c r="E137" s="18"/>
      <c r="F137" s="18"/>
      <c r="G137" s="18"/>
      <c r="H137" s="18"/>
      <c r="I137" s="18"/>
      <c r="J137" s="18"/>
      <c r="K137" s="18"/>
    </row>
    <row r="138" spans="1:11" ht="15">
      <c r="A138" s="18"/>
      <c r="C138" s="18"/>
      <c r="D138" s="18"/>
      <c r="E138" s="18"/>
      <c r="F138" s="18"/>
      <c r="G138" s="18"/>
      <c r="H138" s="18"/>
      <c r="I138" s="18"/>
      <c r="J138" s="18"/>
      <c r="K138" s="18"/>
    </row>
    <row r="139" spans="1:11" ht="15">
      <c r="A139" s="18"/>
      <c r="C139" s="18"/>
      <c r="D139" s="18"/>
      <c r="E139" s="18"/>
      <c r="F139" s="18"/>
      <c r="G139" s="18"/>
      <c r="H139" s="18"/>
      <c r="I139" s="18"/>
      <c r="J139" s="18"/>
      <c r="K139" s="18"/>
    </row>
    <row r="140" spans="1:11" ht="15">
      <c r="A140" s="18"/>
      <c r="C140" s="18"/>
      <c r="D140" s="18"/>
      <c r="E140" s="18"/>
      <c r="F140" s="18"/>
      <c r="G140" s="18"/>
      <c r="H140" s="18"/>
      <c r="I140" s="18"/>
      <c r="J140" s="18"/>
      <c r="K140" s="18"/>
    </row>
    <row r="141" spans="1:11" ht="15">
      <c r="A141" s="18"/>
      <c r="C141" s="18"/>
      <c r="D141" s="18"/>
      <c r="E141" s="18"/>
      <c r="F141" s="18"/>
      <c r="G141" s="18"/>
      <c r="H141" s="18"/>
      <c r="I141" s="18"/>
      <c r="J141" s="18"/>
      <c r="K141" s="18"/>
    </row>
    <row r="142" spans="1:11" ht="15">
      <c r="A142" s="18"/>
      <c r="C142" s="18"/>
      <c r="D142" s="18"/>
      <c r="E142" s="18"/>
      <c r="F142" s="18"/>
      <c r="G142" s="18"/>
      <c r="H142" s="18"/>
      <c r="I142" s="18"/>
      <c r="J142" s="18"/>
      <c r="K142" s="18"/>
    </row>
    <row r="143" spans="1:11" ht="15">
      <c r="A143" s="18"/>
      <c r="C143" s="18"/>
      <c r="D143" s="18"/>
      <c r="E143" s="18"/>
      <c r="F143" s="18"/>
      <c r="G143" s="18"/>
      <c r="H143" s="18"/>
      <c r="I143" s="18"/>
      <c r="J143" s="18"/>
      <c r="K143" s="18"/>
    </row>
    <row r="144" spans="1:11" ht="15">
      <c r="A144" s="18"/>
      <c r="C144" s="18"/>
      <c r="D144" s="18"/>
      <c r="E144" s="18"/>
      <c r="F144" s="18"/>
      <c r="G144" s="18"/>
      <c r="H144" s="18"/>
      <c r="I144" s="18"/>
      <c r="J144" s="18"/>
      <c r="K144" s="18"/>
    </row>
    <row r="145" spans="1:11" ht="15">
      <c r="A145" s="18"/>
      <c r="C145" s="18"/>
      <c r="D145" s="18"/>
      <c r="E145" s="18"/>
      <c r="F145" s="18"/>
      <c r="G145" s="18"/>
      <c r="H145" s="18"/>
      <c r="I145" s="18"/>
      <c r="J145" s="18"/>
      <c r="K145" s="18"/>
    </row>
    <row r="146" spans="1:11" ht="15">
      <c r="A146" s="18"/>
      <c r="C146" s="18"/>
      <c r="D146" s="18"/>
      <c r="E146" s="18"/>
      <c r="F146" s="18"/>
      <c r="G146" s="18"/>
      <c r="H146" s="18"/>
      <c r="I146" s="18"/>
      <c r="J146" s="18"/>
      <c r="K146" s="18"/>
    </row>
    <row r="147" spans="1:11" ht="15">
      <c r="A147" s="18"/>
      <c r="C147" s="18"/>
      <c r="D147" s="18"/>
      <c r="E147" s="18"/>
      <c r="F147" s="18"/>
      <c r="G147" s="18"/>
      <c r="H147" s="18"/>
      <c r="I147" s="18"/>
      <c r="J147" s="18"/>
      <c r="K147" s="18"/>
    </row>
    <row r="148" spans="1:11" ht="15">
      <c r="A148" s="18"/>
      <c r="C148" s="18"/>
      <c r="D148" s="18"/>
      <c r="E148" s="18"/>
      <c r="F148" s="18"/>
      <c r="G148" s="18"/>
      <c r="H148" s="18"/>
      <c r="I148" s="18"/>
      <c r="J148" s="18"/>
      <c r="K148" s="18"/>
    </row>
    <row r="149" spans="1:11" ht="15">
      <c r="A149" s="18"/>
      <c r="C149" s="18"/>
      <c r="D149" s="18"/>
      <c r="E149" s="18"/>
      <c r="F149" s="18"/>
      <c r="G149" s="18"/>
      <c r="H149" s="18"/>
      <c r="I149" s="18"/>
      <c r="J149" s="18"/>
      <c r="K149" s="18"/>
    </row>
    <row r="150" spans="1:11" ht="15">
      <c r="A150" s="18"/>
      <c r="C150" s="18"/>
      <c r="D150" s="18"/>
      <c r="E150" s="18"/>
      <c r="F150" s="18"/>
      <c r="G150" s="18"/>
      <c r="H150" s="18"/>
      <c r="I150" s="18"/>
      <c r="J150" s="18"/>
      <c r="K150" s="18"/>
    </row>
    <row r="151" spans="1:11" ht="15">
      <c r="A151" s="18"/>
      <c r="C151" s="18"/>
      <c r="D151" s="18"/>
      <c r="E151" s="18"/>
      <c r="F151" s="18"/>
      <c r="G151" s="18"/>
      <c r="H151" s="18"/>
      <c r="I151" s="18"/>
      <c r="J151" s="18"/>
      <c r="K151" s="18"/>
    </row>
    <row r="152" spans="1:11" ht="15">
      <c r="A152" s="18"/>
      <c r="C152" s="18"/>
      <c r="D152" s="18"/>
      <c r="E152" s="18"/>
      <c r="F152" s="18"/>
      <c r="G152" s="18"/>
      <c r="H152" s="18"/>
      <c r="I152" s="18"/>
      <c r="J152" s="18"/>
      <c r="K152" s="18"/>
    </row>
    <row r="153" spans="1:11" ht="15">
      <c r="A153" s="18"/>
      <c r="C153" s="18"/>
      <c r="D153" s="18"/>
      <c r="E153" s="18"/>
      <c r="F153" s="18"/>
      <c r="G153" s="18"/>
      <c r="H153" s="18"/>
      <c r="I153" s="18"/>
      <c r="J153" s="18"/>
      <c r="K153" s="18"/>
    </row>
    <row r="154" spans="1:11" ht="15">
      <c r="A154" s="18"/>
      <c r="C154" s="18"/>
      <c r="D154" s="18"/>
      <c r="E154" s="18"/>
      <c r="F154" s="18"/>
      <c r="G154" s="18"/>
      <c r="H154" s="18"/>
      <c r="I154" s="18"/>
      <c r="J154" s="18"/>
      <c r="K154" s="18"/>
    </row>
    <row r="155" spans="1:11" ht="15">
      <c r="A155" s="18"/>
      <c r="C155" s="18"/>
      <c r="D155" s="18"/>
      <c r="E155" s="18"/>
      <c r="F155" s="18"/>
      <c r="G155" s="18"/>
      <c r="H155" s="18"/>
      <c r="I155" s="18"/>
      <c r="J155" s="18"/>
      <c r="K155" s="18"/>
    </row>
    <row r="156" spans="1:11" ht="15">
      <c r="A156" s="18"/>
      <c r="C156" s="18"/>
      <c r="D156" s="18"/>
      <c r="E156" s="18"/>
      <c r="F156" s="18"/>
      <c r="G156" s="18"/>
      <c r="H156" s="18"/>
      <c r="I156" s="18"/>
      <c r="J156" s="18"/>
      <c r="K156" s="18"/>
    </row>
    <row r="157" spans="1:11" ht="15">
      <c r="A157" s="18"/>
      <c r="C157" s="18"/>
      <c r="D157" s="18"/>
      <c r="E157" s="18"/>
      <c r="F157" s="18"/>
      <c r="G157" s="18"/>
      <c r="H157" s="18"/>
      <c r="I157" s="18"/>
      <c r="J157" s="18"/>
      <c r="K157" s="18"/>
    </row>
    <row r="158" spans="1:11" ht="15">
      <c r="A158" s="18"/>
      <c r="C158" s="18"/>
      <c r="D158" s="18"/>
      <c r="E158" s="18"/>
      <c r="F158" s="18"/>
      <c r="G158" s="18"/>
      <c r="H158" s="18"/>
      <c r="I158" s="18"/>
      <c r="J158" s="18"/>
      <c r="K158" s="18"/>
    </row>
    <row r="159" spans="1:11" ht="15">
      <c r="A159" s="18"/>
      <c r="C159" s="18"/>
      <c r="D159" s="18"/>
      <c r="E159" s="18"/>
      <c r="F159" s="18"/>
      <c r="G159" s="18"/>
      <c r="H159" s="18"/>
      <c r="I159" s="18"/>
      <c r="J159" s="18"/>
      <c r="K159" s="18"/>
    </row>
    <row r="160" spans="1:11" ht="15">
      <c r="A160" s="18"/>
      <c r="C160" s="18"/>
      <c r="D160" s="18"/>
      <c r="E160" s="18"/>
      <c r="F160" s="18"/>
      <c r="G160" s="18"/>
      <c r="H160" s="18"/>
      <c r="I160" s="18"/>
      <c r="J160" s="18"/>
      <c r="K160" s="18"/>
    </row>
    <row r="161" spans="1:11" ht="15">
      <c r="A161" s="18"/>
      <c r="C161" s="18"/>
      <c r="D161" s="18"/>
      <c r="E161" s="18"/>
      <c r="F161" s="18"/>
      <c r="G161" s="18"/>
      <c r="H161" s="18"/>
      <c r="I161" s="18"/>
      <c r="J161" s="18"/>
      <c r="K161" s="18"/>
    </row>
    <row r="162" spans="1:11" ht="15">
      <c r="A162" s="18"/>
      <c r="C162" s="18"/>
      <c r="D162" s="18"/>
      <c r="E162" s="18"/>
      <c r="F162" s="18"/>
      <c r="G162" s="18"/>
      <c r="H162" s="18"/>
      <c r="I162" s="18"/>
      <c r="J162" s="18"/>
      <c r="K162" s="18"/>
    </row>
    <row r="163" spans="1:11" ht="15">
      <c r="A163" s="18"/>
      <c r="C163" s="18"/>
      <c r="D163" s="18"/>
      <c r="E163" s="18"/>
      <c r="F163" s="18"/>
      <c r="G163" s="18"/>
      <c r="H163" s="18"/>
      <c r="I163" s="18"/>
      <c r="J163" s="18"/>
      <c r="K163" s="18"/>
    </row>
    <row r="164" spans="1:11" ht="15">
      <c r="A164" s="18"/>
      <c r="C164" s="18"/>
      <c r="D164" s="18"/>
      <c r="E164" s="18"/>
      <c r="F164" s="18"/>
      <c r="G164" s="18"/>
      <c r="H164" s="18"/>
      <c r="I164" s="18"/>
      <c r="J164" s="18"/>
      <c r="K164" s="18"/>
    </row>
    <row r="165" spans="1:11" ht="15">
      <c r="A165" s="18"/>
      <c r="C165" s="18"/>
      <c r="D165" s="18"/>
      <c r="E165" s="18"/>
      <c r="F165" s="18"/>
      <c r="G165" s="18"/>
      <c r="H165" s="18"/>
      <c r="I165" s="18"/>
      <c r="J165" s="18"/>
      <c r="K165" s="18"/>
    </row>
    <row r="166" spans="1:11" ht="15">
      <c r="A166" s="18"/>
      <c r="C166" s="18"/>
      <c r="D166" s="18"/>
      <c r="E166" s="18"/>
      <c r="F166" s="18"/>
      <c r="G166" s="18"/>
      <c r="H166" s="18"/>
      <c r="I166" s="18"/>
      <c r="J166" s="18"/>
      <c r="K166" s="18"/>
    </row>
    <row r="167" spans="1:11" ht="15">
      <c r="A167" s="18"/>
      <c r="C167" s="18"/>
      <c r="D167" s="18"/>
      <c r="E167" s="18"/>
      <c r="F167" s="18"/>
      <c r="G167" s="18"/>
      <c r="H167" s="18"/>
      <c r="I167" s="18"/>
      <c r="J167" s="18"/>
      <c r="K167" s="18"/>
    </row>
    <row r="168" spans="1:11" ht="15">
      <c r="A168" s="18"/>
      <c r="C168" s="18"/>
      <c r="D168" s="18"/>
      <c r="E168" s="18"/>
      <c r="F168" s="18"/>
      <c r="G168" s="18"/>
      <c r="H168" s="18"/>
      <c r="I168" s="18"/>
      <c r="J168" s="18"/>
      <c r="K168" s="18"/>
    </row>
    <row r="169" spans="1:11" ht="15">
      <c r="A169" s="18"/>
      <c r="C169" s="18"/>
      <c r="D169" s="18"/>
      <c r="E169" s="18"/>
      <c r="F169" s="18"/>
      <c r="G169" s="18"/>
      <c r="H169" s="18"/>
      <c r="I169" s="18"/>
      <c r="J169" s="18"/>
      <c r="K169" s="18"/>
    </row>
    <row r="170" spans="1:11" ht="15">
      <c r="A170" s="18"/>
      <c r="C170" s="18"/>
      <c r="D170" s="18"/>
      <c r="E170" s="18"/>
      <c r="F170" s="18"/>
      <c r="G170" s="18"/>
      <c r="H170" s="18"/>
      <c r="I170" s="18"/>
      <c r="J170" s="18"/>
      <c r="K170" s="18"/>
    </row>
    <row r="171" spans="1:11" ht="15">
      <c r="A171" s="18"/>
      <c r="C171" s="18"/>
      <c r="D171" s="18"/>
      <c r="E171" s="18"/>
      <c r="F171" s="18"/>
      <c r="G171" s="18"/>
      <c r="H171" s="18"/>
      <c r="I171" s="18"/>
      <c r="J171" s="18"/>
      <c r="K171" s="18"/>
    </row>
    <row r="172" spans="1:11" ht="15">
      <c r="A172" s="18"/>
      <c r="C172" s="18"/>
      <c r="D172" s="18"/>
      <c r="E172" s="18"/>
      <c r="F172" s="18"/>
      <c r="G172" s="18"/>
      <c r="H172" s="18"/>
      <c r="I172" s="18"/>
      <c r="J172" s="18"/>
      <c r="K172" s="18"/>
    </row>
    <row r="173" spans="1:11" ht="15">
      <c r="A173" s="18"/>
      <c r="C173" s="18"/>
      <c r="D173" s="18"/>
      <c r="E173" s="18"/>
      <c r="F173" s="18"/>
      <c r="G173" s="18"/>
      <c r="H173" s="18"/>
      <c r="I173" s="18"/>
      <c r="J173" s="18"/>
      <c r="K173" s="18"/>
    </row>
    <row r="174" spans="1:11" ht="15">
      <c r="A174" s="18"/>
      <c r="C174" s="18"/>
      <c r="D174" s="18"/>
      <c r="E174" s="18"/>
      <c r="F174" s="18"/>
      <c r="G174" s="18"/>
      <c r="H174" s="18"/>
      <c r="I174" s="18"/>
      <c r="J174" s="18"/>
      <c r="K174" s="18"/>
    </row>
    <row r="175" spans="1:11" ht="15">
      <c r="A175" s="18"/>
      <c r="C175" s="18"/>
      <c r="D175" s="18"/>
      <c r="E175" s="18"/>
      <c r="F175" s="18"/>
      <c r="G175" s="18"/>
      <c r="H175" s="18"/>
      <c r="I175" s="18"/>
      <c r="J175" s="18"/>
      <c r="K175" s="18"/>
    </row>
    <row r="176" spans="1:11" ht="15">
      <c r="A176" s="18"/>
      <c r="C176" s="18"/>
      <c r="D176" s="18"/>
      <c r="E176" s="18"/>
      <c r="F176" s="18"/>
      <c r="G176" s="18"/>
      <c r="H176" s="18"/>
      <c r="I176" s="18"/>
      <c r="J176" s="18"/>
      <c r="K176" s="18"/>
    </row>
    <row r="177" spans="1:11" ht="15">
      <c r="A177" s="18"/>
      <c r="C177" s="18"/>
      <c r="D177" s="18"/>
      <c r="E177" s="18"/>
      <c r="F177" s="18"/>
      <c r="G177" s="18"/>
      <c r="H177" s="18"/>
      <c r="I177" s="18"/>
      <c r="J177" s="18"/>
      <c r="K177" s="18"/>
    </row>
    <row r="178" spans="1:11" ht="15">
      <c r="A178" s="18"/>
      <c r="C178" s="18"/>
      <c r="D178" s="18"/>
      <c r="E178" s="18"/>
      <c r="F178" s="18"/>
      <c r="G178" s="18"/>
      <c r="H178" s="18"/>
      <c r="I178" s="18"/>
      <c r="J178" s="18"/>
      <c r="K178" s="18"/>
    </row>
    <row r="179" spans="1:11" ht="15">
      <c r="A179" s="18"/>
      <c r="C179" s="18"/>
      <c r="D179" s="18"/>
      <c r="E179" s="18"/>
      <c r="F179" s="18"/>
      <c r="G179" s="18"/>
      <c r="H179" s="18"/>
      <c r="I179" s="18"/>
      <c r="J179" s="18"/>
      <c r="K179" s="18"/>
    </row>
    <row r="180" spans="1:11" ht="15">
      <c r="A180" s="18"/>
      <c r="C180" s="18"/>
      <c r="D180" s="18"/>
      <c r="E180" s="18"/>
      <c r="F180" s="18"/>
      <c r="G180" s="18"/>
      <c r="H180" s="18"/>
      <c r="I180" s="18"/>
      <c r="J180" s="18"/>
      <c r="K180" s="18"/>
    </row>
    <row r="181" spans="1:11" ht="15">
      <c r="A181" s="18"/>
      <c r="C181" s="18"/>
      <c r="D181" s="18"/>
      <c r="E181" s="18"/>
      <c r="F181" s="18"/>
      <c r="G181" s="18"/>
      <c r="H181" s="18"/>
      <c r="I181" s="18"/>
      <c r="J181" s="18"/>
      <c r="K181" s="18"/>
    </row>
    <row r="182" spans="1:11" ht="15">
      <c r="A182" s="18"/>
      <c r="C182" s="18"/>
      <c r="D182" s="18"/>
      <c r="E182" s="18"/>
      <c r="F182" s="18"/>
      <c r="G182" s="18"/>
      <c r="H182" s="18"/>
      <c r="I182" s="18"/>
      <c r="J182" s="18"/>
      <c r="K182" s="18"/>
    </row>
    <row r="183" spans="1:11" ht="15">
      <c r="A183" s="18"/>
      <c r="C183" s="18"/>
      <c r="D183" s="18"/>
      <c r="E183" s="18"/>
      <c r="F183" s="18"/>
      <c r="G183" s="18"/>
      <c r="H183" s="18"/>
      <c r="I183" s="18"/>
      <c r="J183" s="18"/>
      <c r="K183" s="18"/>
    </row>
    <row r="184" spans="1:11" ht="15">
      <c r="A184" s="18"/>
      <c r="C184" s="18"/>
      <c r="D184" s="18"/>
      <c r="E184" s="18"/>
      <c r="F184" s="18"/>
      <c r="G184" s="18"/>
      <c r="H184" s="18"/>
      <c r="I184" s="18"/>
      <c r="J184" s="18"/>
      <c r="K184" s="18"/>
    </row>
    <row r="185" spans="1:11" ht="15">
      <c r="A185" s="18"/>
      <c r="C185" s="18"/>
      <c r="D185" s="18"/>
      <c r="E185" s="18"/>
      <c r="F185" s="18"/>
      <c r="G185" s="18"/>
      <c r="H185" s="18"/>
      <c r="I185" s="18"/>
      <c r="J185" s="18"/>
      <c r="K185" s="18"/>
    </row>
    <row r="186" spans="1:11" ht="15">
      <c r="A186" s="18"/>
      <c r="C186" s="18"/>
      <c r="D186" s="18"/>
      <c r="E186" s="18"/>
      <c r="F186" s="18"/>
      <c r="G186" s="18"/>
      <c r="H186" s="18"/>
      <c r="I186" s="18"/>
      <c r="J186" s="18"/>
      <c r="K186" s="18"/>
    </row>
    <row r="187" spans="1:11" ht="15">
      <c r="A187" s="18"/>
      <c r="C187" s="18"/>
      <c r="D187" s="18"/>
      <c r="E187" s="18"/>
      <c r="F187" s="18"/>
      <c r="G187" s="18"/>
      <c r="H187" s="18"/>
      <c r="I187" s="18"/>
      <c r="J187" s="18"/>
      <c r="K187" s="18"/>
    </row>
    <row r="188" spans="1:11" ht="15">
      <c r="A188" s="18"/>
      <c r="C188" s="18"/>
      <c r="D188" s="18"/>
      <c r="E188" s="18"/>
      <c r="F188" s="18"/>
      <c r="G188" s="18"/>
      <c r="H188" s="18"/>
      <c r="I188" s="18"/>
      <c r="J188" s="18"/>
      <c r="K188" s="18"/>
    </row>
    <row r="189" spans="1:11" ht="15">
      <c r="A189" s="18"/>
      <c r="C189" s="18"/>
      <c r="D189" s="18"/>
      <c r="E189" s="18"/>
      <c r="F189" s="18"/>
      <c r="G189" s="18"/>
      <c r="H189" s="18"/>
      <c r="I189" s="18"/>
      <c r="J189" s="18"/>
      <c r="K189" s="18"/>
    </row>
    <row r="190" spans="1:11" ht="15">
      <c r="A190" s="18"/>
      <c r="C190" s="18"/>
      <c r="D190" s="18"/>
      <c r="E190" s="18"/>
      <c r="F190" s="18"/>
      <c r="G190" s="18"/>
      <c r="H190" s="18"/>
      <c r="I190" s="18"/>
      <c r="J190" s="18"/>
      <c r="K190" s="18"/>
    </row>
    <row r="191" spans="1:11" ht="15">
      <c r="A191" s="18"/>
      <c r="C191" s="18"/>
      <c r="D191" s="18"/>
      <c r="E191" s="18"/>
      <c r="F191" s="18"/>
      <c r="G191" s="18"/>
      <c r="H191" s="18"/>
      <c r="I191" s="18"/>
      <c r="J191" s="18"/>
      <c r="K191" s="18"/>
    </row>
    <row r="192" spans="1:11" ht="15">
      <c r="A192" s="18"/>
      <c r="C192" s="18"/>
      <c r="D192" s="18"/>
      <c r="E192" s="18"/>
      <c r="F192" s="18"/>
      <c r="G192" s="18"/>
      <c r="H192" s="18"/>
      <c r="I192" s="18"/>
      <c r="J192" s="18"/>
      <c r="K192" s="18"/>
    </row>
    <row r="193" spans="1:11" ht="15">
      <c r="A193" s="18"/>
      <c r="C193" s="18"/>
      <c r="D193" s="18"/>
      <c r="E193" s="18"/>
      <c r="F193" s="18"/>
      <c r="G193" s="18"/>
      <c r="H193" s="18"/>
      <c r="I193" s="18"/>
      <c r="J193" s="18"/>
      <c r="K193" s="18"/>
    </row>
    <row r="194" spans="1:11" ht="15">
      <c r="A194" s="18"/>
      <c r="C194" s="18"/>
      <c r="D194" s="18"/>
      <c r="E194" s="18"/>
      <c r="F194" s="18"/>
      <c r="G194" s="18"/>
      <c r="H194" s="18"/>
      <c r="I194" s="18"/>
      <c r="J194" s="18"/>
      <c r="K194" s="18"/>
    </row>
    <row r="195" spans="1:11" ht="15">
      <c r="A195" s="18"/>
      <c r="C195" s="18"/>
      <c r="D195" s="18"/>
      <c r="E195" s="18"/>
      <c r="F195" s="18"/>
      <c r="G195" s="18"/>
      <c r="H195" s="18"/>
      <c r="I195" s="18"/>
      <c r="J195" s="18"/>
      <c r="K195" s="18"/>
    </row>
    <row r="196" spans="1:11" ht="15">
      <c r="A196" s="18"/>
      <c r="C196" s="18"/>
      <c r="D196" s="18"/>
      <c r="E196" s="18"/>
      <c r="F196" s="18"/>
      <c r="G196" s="18"/>
      <c r="H196" s="18"/>
      <c r="I196" s="18"/>
      <c r="J196" s="18"/>
      <c r="K196" s="18"/>
    </row>
    <row r="197" spans="1:11" ht="15">
      <c r="A197" s="18"/>
      <c r="C197" s="18"/>
      <c r="D197" s="18"/>
      <c r="E197" s="18"/>
      <c r="F197" s="18"/>
      <c r="G197" s="18"/>
      <c r="H197" s="18"/>
      <c r="I197" s="18"/>
      <c r="J197" s="18"/>
      <c r="K197" s="18"/>
    </row>
    <row r="198" spans="1:11" ht="15">
      <c r="A198" s="18"/>
      <c r="C198" s="18"/>
      <c r="D198" s="18"/>
      <c r="E198" s="18"/>
      <c r="F198" s="18"/>
      <c r="G198" s="18"/>
      <c r="H198" s="18"/>
      <c r="I198" s="18"/>
      <c r="J198" s="18"/>
      <c r="K198" s="18"/>
    </row>
    <row r="199" spans="1:11" ht="15">
      <c r="A199" s="18"/>
      <c r="C199" s="18"/>
      <c r="D199" s="18"/>
      <c r="E199" s="18"/>
      <c r="F199" s="18"/>
      <c r="G199" s="18"/>
      <c r="H199" s="18"/>
      <c r="I199" s="18"/>
      <c r="J199" s="18"/>
      <c r="K199" s="18"/>
    </row>
    <row r="200" spans="1:11" ht="15">
      <c r="A200" s="18"/>
      <c r="C200" s="18"/>
      <c r="D200" s="18"/>
      <c r="E200" s="18"/>
      <c r="F200" s="18"/>
      <c r="G200" s="18"/>
      <c r="H200" s="18"/>
      <c r="I200" s="18"/>
      <c r="J200" s="18"/>
      <c r="K200" s="18"/>
    </row>
    <row r="201" spans="1:11" ht="15">
      <c r="A201" s="18"/>
      <c r="C201" s="18"/>
      <c r="D201" s="18"/>
      <c r="E201" s="18"/>
      <c r="F201" s="18"/>
      <c r="G201" s="18"/>
      <c r="H201" s="18"/>
      <c r="I201" s="18"/>
      <c r="J201" s="18"/>
      <c r="K201" s="18"/>
    </row>
    <row r="202" spans="1:11" ht="15">
      <c r="A202" s="18"/>
      <c r="C202" s="18"/>
      <c r="D202" s="18"/>
      <c r="E202" s="18"/>
      <c r="F202" s="18"/>
      <c r="G202" s="18"/>
      <c r="H202" s="18"/>
      <c r="I202" s="18"/>
      <c r="J202" s="18"/>
      <c r="K202" s="18"/>
    </row>
    <row r="203" spans="1:11" ht="15">
      <c r="A203" s="18"/>
      <c r="C203" s="18"/>
      <c r="D203" s="18"/>
      <c r="E203" s="18"/>
      <c r="F203" s="18"/>
      <c r="G203" s="18"/>
      <c r="H203" s="18"/>
      <c r="I203" s="18"/>
      <c r="J203" s="18"/>
      <c r="K203" s="18"/>
    </row>
    <row r="204" spans="1:11" ht="15">
      <c r="A204" s="18"/>
      <c r="C204" s="18"/>
      <c r="D204" s="18"/>
      <c r="E204" s="18"/>
      <c r="F204" s="18"/>
      <c r="G204" s="18"/>
      <c r="H204" s="18"/>
      <c r="I204" s="18"/>
      <c r="J204" s="18"/>
      <c r="K204" s="18"/>
    </row>
    <row r="205" spans="1:11" ht="15">
      <c r="A205" s="18"/>
      <c r="C205" s="18"/>
      <c r="D205" s="18"/>
      <c r="E205" s="18"/>
      <c r="F205" s="18"/>
      <c r="G205" s="18"/>
      <c r="H205" s="18"/>
      <c r="I205" s="18"/>
      <c r="J205" s="18"/>
      <c r="K205" s="18"/>
    </row>
    <row r="206" spans="1:11" ht="15">
      <c r="A206" s="18"/>
      <c r="C206" s="18"/>
      <c r="D206" s="18"/>
      <c r="E206" s="18"/>
      <c r="F206" s="18"/>
      <c r="G206" s="18"/>
      <c r="H206" s="18"/>
      <c r="I206" s="18"/>
      <c r="J206" s="18"/>
      <c r="K206" s="18"/>
    </row>
    <row r="207" spans="1:11" ht="15">
      <c r="A207" s="18"/>
      <c r="C207" s="18"/>
      <c r="D207" s="18"/>
      <c r="E207" s="18"/>
      <c r="F207" s="18"/>
      <c r="G207" s="18"/>
      <c r="H207" s="18"/>
      <c r="I207" s="18"/>
      <c r="J207" s="18"/>
      <c r="K207" s="18"/>
    </row>
    <row r="208" spans="1:11" ht="15">
      <c r="A208" s="18"/>
      <c r="C208" s="18"/>
      <c r="D208" s="18"/>
      <c r="E208" s="18"/>
      <c r="F208" s="18"/>
      <c r="G208" s="18"/>
      <c r="H208" s="18"/>
      <c r="I208" s="18"/>
      <c r="J208" s="18"/>
      <c r="K208" s="18"/>
    </row>
    <row r="209" spans="1:11" ht="15">
      <c r="A209" s="18"/>
      <c r="C209" s="18"/>
      <c r="D209" s="18"/>
      <c r="E209" s="18"/>
      <c r="F209" s="18"/>
      <c r="G209" s="18"/>
      <c r="H209" s="18"/>
      <c r="I209" s="18"/>
      <c r="J209" s="18"/>
      <c r="K209" s="18"/>
    </row>
    <row r="210" spans="1:11" ht="15">
      <c r="A210" s="18"/>
      <c r="C210" s="18"/>
      <c r="D210" s="18"/>
      <c r="E210" s="18"/>
      <c r="F210" s="18"/>
      <c r="G210" s="18"/>
      <c r="H210" s="18"/>
      <c r="I210" s="18"/>
      <c r="J210" s="18"/>
      <c r="K210" s="18"/>
    </row>
    <row r="211" spans="1:11" ht="15">
      <c r="A211" s="18"/>
      <c r="C211" s="18"/>
      <c r="D211" s="18"/>
      <c r="E211" s="18"/>
      <c r="F211" s="18"/>
      <c r="G211" s="18"/>
      <c r="H211" s="18"/>
      <c r="I211" s="18"/>
      <c r="J211" s="18"/>
      <c r="K211" s="18"/>
    </row>
    <row r="212" spans="1:11" ht="15">
      <c r="A212" s="18"/>
      <c r="C212" s="18"/>
      <c r="D212" s="18"/>
      <c r="E212" s="18"/>
      <c r="F212" s="18"/>
      <c r="G212" s="18"/>
      <c r="H212" s="18"/>
      <c r="I212" s="18"/>
      <c r="J212" s="18"/>
      <c r="K212" s="18"/>
    </row>
    <row r="213" spans="1:11" ht="15">
      <c r="A213" s="18"/>
      <c r="C213" s="18"/>
      <c r="D213" s="18"/>
      <c r="E213" s="18"/>
      <c r="F213" s="18"/>
      <c r="G213" s="18"/>
      <c r="H213" s="18"/>
      <c r="I213" s="18"/>
      <c r="J213" s="18"/>
      <c r="K213" s="18"/>
    </row>
    <row r="214" spans="1:11" ht="15">
      <c r="A214" s="18"/>
      <c r="C214" s="18"/>
      <c r="D214" s="18"/>
      <c r="E214" s="18"/>
      <c r="F214" s="18"/>
      <c r="G214" s="18"/>
      <c r="H214" s="18"/>
      <c r="I214" s="18"/>
      <c r="J214" s="18"/>
      <c r="K214" s="18"/>
    </row>
    <row r="215" spans="1:11" ht="15">
      <c r="A215" s="18"/>
      <c r="C215" s="18"/>
      <c r="D215" s="18"/>
      <c r="E215" s="18"/>
      <c r="F215" s="18"/>
      <c r="G215" s="18"/>
      <c r="H215" s="18"/>
      <c r="I215" s="18"/>
      <c r="J215" s="18"/>
      <c r="K215" s="18"/>
    </row>
    <row r="216" spans="1:11" ht="15">
      <c r="A216" s="18"/>
      <c r="C216" s="18"/>
      <c r="D216" s="18"/>
      <c r="E216" s="18"/>
      <c r="F216" s="18"/>
      <c r="G216" s="18"/>
      <c r="H216" s="18"/>
      <c r="I216" s="18"/>
      <c r="J216" s="18"/>
      <c r="K216" s="18"/>
    </row>
    <row r="217" spans="1:11" ht="15">
      <c r="A217" s="18"/>
      <c r="C217" s="18"/>
      <c r="D217" s="18"/>
      <c r="E217" s="18"/>
      <c r="F217" s="18"/>
      <c r="G217" s="18"/>
      <c r="H217" s="18"/>
      <c r="I217" s="18"/>
      <c r="J217" s="18"/>
      <c r="K217" s="18"/>
    </row>
    <row r="218" spans="1:11" ht="15">
      <c r="A218" s="18"/>
      <c r="C218" s="18"/>
      <c r="D218" s="18"/>
      <c r="E218" s="18"/>
      <c r="F218" s="18"/>
      <c r="G218" s="18"/>
      <c r="H218" s="18"/>
      <c r="I218" s="18"/>
      <c r="J218" s="18"/>
      <c r="K218" s="18"/>
    </row>
    <row r="219" spans="1:11" ht="15">
      <c r="A219" s="18"/>
      <c r="C219" s="18"/>
      <c r="D219" s="18"/>
      <c r="E219" s="18"/>
      <c r="F219" s="18"/>
      <c r="G219" s="18"/>
      <c r="H219" s="18"/>
      <c r="I219" s="18"/>
      <c r="J219" s="18"/>
      <c r="K219" s="18"/>
    </row>
    <row r="220" spans="1:11" ht="15">
      <c r="A220" s="18"/>
      <c r="C220" s="18"/>
      <c r="D220" s="18"/>
      <c r="E220" s="18"/>
      <c r="F220" s="18"/>
      <c r="G220" s="18"/>
      <c r="H220" s="18"/>
      <c r="I220" s="18"/>
      <c r="J220" s="18"/>
      <c r="K220" s="18"/>
    </row>
    <row r="221" spans="1:11" ht="15">
      <c r="A221" s="18"/>
      <c r="C221" s="18"/>
      <c r="D221" s="18"/>
      <c r="E221" s="18"/>
      <c r="F221" s="18"/>
      <c r="G221" s="18"/>
      <c r="H221" s="18"/>
      <c r="I221" s="18"/>
      <c r="J221" s="18"/>
      <c r="K221" s="18"/>
    </row>
    <row r="222" spans="1:11" ht="15">
      <c r="A222" s="18"/>
      <c r="C222" s="18"/>
      <c r="D222" s="18"/>
      <c r="E222" s="18"/>
      <c r="F222" s="18"/>
      <c r="G222" s="18"/>
      <c r="H222" s="18"/>
      <c r="I222" s="18"/>
      <c r="J222" s="18"/>
      <c r="K222" s="18"/>
    </row>
    <row r="223" spans="1:11" ht="15">
      <c r="A223" s="18"/>
      <c r="C223" s="18"/>
      <c r="D223" s="18"/>
      <c r="E223" s="18"/>
      <c r="F223" s="18"/>
      <c r="G223" s="18"/>
      <c r="H223" s="18"/>
      <c r="I223" s="18"/>
      <c r="J223" s="18"/>
      <c r="K223" s="18"/>
    </row>
    <row r="224" spans="1:11" ht="15">
      <c r="A224" s="18"/>
      <c r="C224" s="18"/>
      <c r="D224" s="18"/>
      <c r="E224" s="18"/>
      <c r="F224" s="18"/>
      <c r="G224" s="18"/>
      <c r="H224" s="18"/>
      <c r="I224" s="18"/>
      <c r="J224" s="18"/>
      <c r="K224" s="18"/>
    </row>
    <row r="225" spans="1:11" ht="15">
      <c r="A225" s="18"/>
      <c r="C225" s="18"/>
      <c r="D225" s="18"/>
      <c r="E225" s="18"/>
      <c r="F225" s="18"/>
      <c r="G225" s="18"/>
      <c r="H225" s="18"/>
      <c r="I225" s="18"/>
      <c r="J225" s="18"/>
      <c r="K225" s="18"/>
    </row>
    <row r="226" spans="1:11" ht="15">
      <c r="A226" s="18"/>
      <c r="C226" s="18"/>
      <c r="D226" s="18"/>
      <c r="E226" s="18"/>
      <c r="F226" s="18"/>
      <c r="G226" s="18"/>
      <c r="H226" s="18"/>
      <c r="I226" s="18"/>
      <c r="J226" s="18"/>
      <c r="K226" s="18"/>
    </row>
    <row r="227" spans="1:11" ht="15">
      <c r="A227" s="18"/>
      <c r="C227" s="18"/>
      <c r="D227" s="18"/>
      <c r="E227" s="18"/>
      <c r="F227" s="18"/>
      <c r="G227" s="18"/>
      <c r="H227" s="18"/>
      <c r="I227" s="18"/>
      <c r="J227" s="18"/>
      <c r="K227" s="18"/>
    </row>
    <row r="228" spans="1:11" ht="15">
      <c r="A228" s="18"/>
      <c r="C228" s="18"/>
      <c r="D228" s="18"/>
      <c r="E228" s="18"/>
      <c r="F228" s="18"/>
      <c r="G228" s="18"/>
      <c r="H228" s="18"/>
      <c r="I228" s="18"/>
      <c r="J228" s="18"/>
      <c r="K228" s="18"/>
    </row>
    <row r="229" spans="1:11" ht="15">
      <c r="A229" s="18"/>
      <c r="C229" s="18"/>
      <c r="D229" s="18"/>
      <c r="E229" s="18"/>
      <c r="F229" s="18"/>
      <c r="G229" s="18"/>
      <c r="H229" s="18"/>
      <c r="I229" s="18"/>
      <c r="J229" s="18"/>
      <c r="K229" s="18"/>
    </row>
    <row r="230" spans="1:11" ht="15">
      <c r="A230" s="18"/>
      <c r="C230" s="18"/>
      <c r="D230" s="18"/>
      <c r="E230" s="18"/>
      <c r="F230" s="18"/>
      <c r="G230" s="18"/>
      <c r="H230" s="18"/>
      <c r="I230" s="18"/>
      <c r="J230" s="18"/>
      <c r="K230" s="18"/>
    </row>
    <row r="231" spans="1:11" ht="15">
      <c r="A231" s="18"/>
      <c r="C231" s="18"/>
      <c r="D231" s="18"/>
      <c r="E231" s="18"/>
      <c r="F231" s="18"/>
      <c r="G231" s="18"/>
      <c r="H231" s="18"/>
      <c r="I231" s="18"/>
      <c r="J231" s="18"/>
      <c r="K231" s="18"/>
    </row>
    <row r="232" spans="1:11" ht="15">
      <c r="A232" s="18"/>
      <c r="C232" s="18"/>
      <c r="D232" s="18"/>
      <c r="E232" s="18"/>
      <c r="F232" s="18"/>
      <c r="G232" s="18"/>
      <c r="H232" s="18"/>
      <c r="I232" s="18"/>
      <c r="J232" s="18"/>
      <c r="K232" s="18"/>
    </row>
    <row r="233" spans="1:11" ht="15">
      <c r="A233" s="18"/>
      <c r="C233" s="18"/>
      <c r="D233" s="18"/>
      <c r="E233" s="18"/>
      <c r="F233" s="18"/>
      <c r="G233" s="18"/>
      <c r="H233" s="18"/>
      <c r="I233" s="18"/>
      <c r="J233" s="18"/>
      <c r="K233" s="18"/>
    </row>
    <row r="234" spans="1:11" ht="15">
      <c r="A234" s="18"/>
      <c r="C234" s="18"/>
      <c r="D234" s="18"/>
      <c r="E234" s="18"/>
      <c r="F234" s="18"/>
      <c r="G234" s="18"/>
      <c r="H234" s="18"/>
      <c r="I234" s="18"/>
      <c r="J234" s="18"/>
      <c r="K234" s="18"/>
    </row>
    <row r="235" spans="1:11" ht="15">
      <c r="A235" s="18"/>
      <c r="C235" s="18"/>
      <c r="D235" s="18"/>
      <c r="E235" s="18"/>
      <c r="F235" s="18"/>
      <c r="G235" s="18"/>
      <c r="H235" s="18"/>
      <c r="I235" s="18"/>
      <c r="J235" s="18"/>
      <c r="K235" s="18"/>
    </row>
    <row r="236" spans="1:11" ht="15">
      <c r="A236" s="18"/>
      <c r="C236" s="18"/>
      <c r="D236" s="18"/>
      <c r="E236" s="18"/>
      <c r="F236" s="18"/>
      <c r="G236" s="18"/>
      <c r="H236" s="18"/>
      <c r="I236" s="18"/>
      <c r="J236" s="18"/>
      <c r="K236" s="18"/>
    </row>
    <row r="237" spans="1:11" ht="15">
      <c r="A237" s="18"/>
      <c r="C237" s="18"/>
      <c r="D237" s="18"/>
      <c r="E237" s="18"/>
      <c r="F237" s="18"/>
      <c r="G237" s="18"/>
      <c r="H237" s="18"/>
      <c r="I237" s="18"/>
      <c r="J237" s="18"/>
      <c r="K237" s="18"/>
    </row>
    <row r="238" spans="1:11" ht="15">
      <c r="A238" s="18"/>
      <c r="C238" s="18"/>
      <c r="D238" s="18"/>
      <c r="E238" s="18"/>
      <c r="F238" s="18"/>
      <c r="G238" s="18"/>
      <c r="H238" s="18"/>
      <c r="I238" s="18"/>
      <c r="J238" s="18"/>
      <c r="K238" s="18"/>
    </row>
    <row r="239" spans="1:11" ht="15">
      <c r="A239" s="18"/>
      <c r="C239" s="18"/>
      <c r="D239" s="18"/>
      <c r="E239" s="18"/>
      <c r="F239" s="18"/>
      <c r="G239" s="18"/>
      <c r="H239" s="18"/>
      <c r="I239" s="18"/>
      <c r="J239" s="18"/>
      <c r="K239" s="18"/>
    </row>
    <row r="240" spans="1:11" ht="15">
      <c r="A240" s="18"/>
      <c r="C240" s="18"/>
      <c r="D240" s="18"/>
      <c r="E240" s="18"/>
      <c r="F240" s="18"/>
      <c r="G240" s="18"/>
      <c r="H240" s="18"/>
      <c r="I240" s="18"/>
      <c r="J240" s="18"/>
      <c r="K240" s="18"/>
    </row>
    <row r="241" spans="1:11" ht="15">
      <c r="A241" s="18"/>
      <c r="C241" s="18"/>
      <c r="D241" s="18"/>
      <c r="E241" s="18"/>
      <c r="F241" s="18"/>
      <c r="G241" s="18"/>
      <c r="H241" s="18"/>
      <c r="I241" s="18"/>
      <c r="J241" s="18"/>
      <c r="K241" s="18"/>
    </row>
    <row r="242" spans="1:11" ht="15">
      <c r="A242" s="18"/>
      <c r="C242" s="18"/>
      <c r="D242" s="18"/>
      <c r="E242" s="18"/>
      <c r="F242" s="18"/>
      <c r="G242" s="18"/>
      <c r="H242" s="18"/>
      <c r="I242" s="18"/>
      <c r="J242" s="18"/>
      <c r="K242" s="18"/>
    </row>
    <row r="243" spans="1:11" ht="15">
      <c r="A243" s="18"/>
      <c r="C243" s="18"/>
      <c r="D243" s="18"/>
      <c r="E243" s="18"/>
      <c r="F243" s="18"/>
      <c r="G243" s="18"/>
      <c r="H243" s="18"/>
      <c r="I243" s="18"/>
      <c r="J243" s="18"/>
      <c r="K243" s="18"/>
    </row>
    <row r="244" spans="1:11" ht="15">
      <c r="A244" s="18"/>
      <c r="C244" s="18"/>
      <c r="D244" s="18"/>
      <c r="E244" s="18"/>
      <c r="F244" s="18"/>
      <c r="G244" s="18"/>
      <c r="H244" s="18"/>
      <c r="I244" s="18"/>
      <c r="J244" s="18"/>
      <c r="K244" s="18"/>
    </row>
    <row r="245" spans="1:11" ht="15">
      <c r="A245" s="18"/>
      <c r="C245" s="18"/>
      <c r="D245" s="18"/>
      <c r="E245" s="18"/>
      <c r="F245" s="18"/>
      <c r="G245" s="18"/>
      <c r="H245" s="18"/>
      <c r="I245" s="18"/>
      <c r="J245" s="18"/>
      <c r="K245" s="18"/>
    </row>
    <row r="246" spans="1:11" ht="15">
      <c r="A246" s="18"/>
      <c r="C246" s="18"/>
      <c r="D246" s="18"/>
      <c r="E246" s="18"/>
      <c r="F246" s="18"/>
      <c r="G246" s="18"/>
      <c r="H246" s="18"/>
      <c r="I246" s="18"/>
      <c r="J246" s="18"/>
      <c r="K246" s="18"/>
    </row>
    <row r="247" spans="1:11" ht="15">
      <c r="A247" s="18"/>
      <c r="C247" s="18"/>
      <c r="D247" s="18"/>
      <c r="E247" s="18"/>
      <c r="F247" s="18"/>
      <c r="G247" s="18"/>
      <c r="H247" s="18"/>
      <c r="I247" s="18"/>
      <c r="J247" s="18"/>
      <c r="K247" s="18"/>
    </row>
    <row r="248" spans="1:11" ht="15">
      <c r="A248" s="18"/>
      <c r="C248" s="18"/>
      <c r="D248" s="18"/>
      <c r="E248" s="18"/>
      <c r="F248" s="18"/>
      <c r="G248" s="18"/>
      <c r="H248" s="18"/>
      <c r="I248" s="18"/>
      <c r="J248" s="18"/>
      <c r="K248" s="18"/>
    </row>
    <row r="249" spans="1:11" ht="15">
      <c r="A249" s="18"/>
      <c r="C249" s="18"/>
      <c r="D249" s="18"/>
      <c r="E249" s="18"/>
      <c r="F249" s="18"/>
      <c r="G249" s="18"/>
      <c r="H249" s="18"/>
      <c r="I249" s="18"/>
      <c r="J249" s="18"/>
      <c r="K249" s="18"/>
    </row>
    <row r="250" spans="1:11" ht="15">
      <c r="A250" s="18"/>
      <c r="C250" s="18"/>
      <c r="D250" s="18"/>
      <c r="E250" s="18"/>
      <c r="F250" s="18"/>
      <c r="G250" s="18"/>
      <c r="H250" s="18"/>
      <c r="I250" s="18"/>
      <c r="J250" s="18"/>
      <c r="K250" s="18"/>
    </row>
    <row r="251" spans="1:11" ht="15">
      <c r="A251" s="18"/>
      <c r="C251" s="18"/>
      <c r="D251" s="18"/>
      <c r="E251" s="18"/>
      <c r="F251" s="18"/>
      <c r="G251" s="18"/>
      <c r="H251" s="18"/>
      <c r="I251" s="18"/>
      <c r="J251" s="18"/>
      <c r="K251" s="18"/>
    </row>
    <row r="252" spans="1:11" ht="15">
      <c r="A252" s="18"/>
      <c r="C252" s="18"/>
      <c r="D252" s="18"/>
      <c r="E252" s="18"/>
      <c r="F252" s="18"/>
      <c r="G252" s="18"/>
      <c r="H252" s="18"/>
      <c r="I252" s="18"/>
      <c r="J252" s="18"/>
      <c r="K252" s="18"/>
    </row>
    <row r="253" spans="1:11" ht="15">
      <c r="A253" s="18"/>
      <c r="C253" s="18"/>
      <c r="D253" s="18"/>
      <c r="E253" s="18"/>
      <c r="F253" s="18"/>
      <c r="G253" s="18"/>
      <c r="H253" s="18"/>
      <c r="I253" s="18"/>
      <c r="J253" s="18"/>
      <c r="K253" s="18"/>
    </row>
    <row r="254" spans="1:11" ht="15">
      <c r="A254" s="18"/>
      <c r="C254" s="18"/>
      <c r="D254" s="18"/>
      <c r="E254" s="18"/>
      <c r="F254" s="18"/>
      <c r="G254" s="18"/>
      <c r="H254" s="18"/>
      <c r="I254" s="18"/>
      <c r="J254" s="18"/>
      <c r="K254" s="18"/>
    </row>
    <row r="255" spans="1:11" ht="15">
      <c r="A255" s="18"/>
      <c r="C255" s="18"/>
      <c r="D255" s="18"/>
      <c r="E255" s="18"/>
      <c r="F255" s="18"/>
      <c r="G255" s="18"/>
      <c r="H255" s="18"/>
      <c r="I255" s="18"/>
      <c r="J255" s="18"/>
      <c r="K255" s="18"/>
    </row>
    <row r="256" spans="1:11" ht="15">
      <c r="A256" s="18"/>
      <c r="C256" s="18"/>
      <c r="D256" s="18"/>
      <c r="E256" s="18"/>
      <c r="F256" s="18"/>
      <c r="G256" s="18"/>
      <c r="H256" s="18"/>
      <c r="I256" s="18"/>
      <c r="J256" s="18"/>
      <c r="K256" s="18"/>
    </row>
    <row r="257" spans="1:11" ht="15">
      <c r="A257" s="18"/>
      <c r="C257" s="18"/>
      <c r="D257" s="18"/>
      <c r="E257" s="18"/>
      <c r="F257" s="18"/>
      <c r="G257" s="18"/>
      <c r="H257" s="18"/>
      <c r="I257" s="18"/>
      <c r="J257" s="18"/>
      <c r="K257" s="18"/>
    </row>
    <row r="258" spans="1:11" ht="15">
      <c r="A258" s="18"/>
      <c r="C258" s="18"/>
      <c r="D258" s="18"/>
      <c r="E258" s="18"/>
      <c r="F258" s="18"/>
      <c r="G258" s="18"/>
      <c r="H258" s="18"/>
      <c r="I258" s="18"/>
      <c r="J258" s="18"/>
      <c r="K258" s="18"/>
    </row>
    <row r="259" spans="1:11" ht="15">
      <c r="A259" s="18"/>
      <c r="C259" s="18"/>
      <c r="D259" s="18"/>
      <c r="E259" s="18"/>
      <c r="F259" s="18"/>
      <c r="G259" s="18"/>
      <c r="H259" s="18"/>
      <c r="I259" s="18"/>
      <c r="J259" s="18"/>
      <c r="K259" s="18"/>
    </row>
    <row r="260" spans="1:11" ht="15">
      <c r="A260" s="18"/>
      <c r="C260" s="18"/>
      <c r="D260" s="18"/>
      <c r="E260" s="18"/>
      <c r="F260" s="18"/>
      <c r="G260" s="18"/>
      <c r="H260" s="18"/>
      <c r="I260" s="18"/>
      <c r="J260" s="18"/>
      <c r="K260" s="18"/>
    </row>
    <row r="261" spans="1:11" ht="15">
      <c r="A261" s="18"/>
      <c r="C261" s="18"/>
      <c r="D261" s="18"/>
      <c r="E261" s="18"/>
      <c r="F261" s="18"/>
      <c r="G261" s="18"/>
      <c r="H261" s="18"/>
      <c r="I261" s="18"/>
      <c r="J261" s="18"/>
      <c r="K261" s="18"/>
    </row>
    <row r="262" spans="1:11" ht="15">
      <c r="A262" s="18"/>
      <c r="C262" s="18"/>
      <c r="D262" s="18"/>
      <c r="E262" s="18"/>
      <c r="F262" s="18"/>
      <c r="G262" s="18"/>
      <c r="H262" s="18"/>
      <c r="I262" s="18"/>
      <c r="J262" s="18"/>
      <c r="K262" s="18"/>
    </row>
    <row r="263" spans="1:11" ht="15">
      <c r="A263" s="18"/>
      <c r="C263" s="18"/>
      <c r="D263" s="18"/>
      <c r="E263" s="18"/>
      <c r="F263" s="18"/>
      <c r="G263" s="18"/>
      <c r="H263" s="18"/>
      <c r="I263" s="18"/>
      <c r="J263" s="18"/>
      <c r="K263" s="18"/>
    </row>
    <row r="264" spans="1:11" ht="15">
      <c r="A264" s="18"/>
      <c r="C264" s="18"/>
      <c r="D264" s="18"/>
      <c r="E264" s="18"/>
      <c r="F264" s="18"/>
      <c r="G264" s="18"/>
      <c r="H264" s="18"/>
      <c r="I264" s="18"/>
      <c r="J264" s="18"/>
      <c r="K264" s="18"/>
    </row>
    <row r="265" spans="1:11" ht="15">
      <c r="A265" s="18"/>
      <c r="C265" s="18"/>
      <c r="D265" s="18"/>
      <c r="E265" s="18"/>
      <c r="F265" s="18"/>
      <c r="G265" s="18"/>
      <c r="H265" s="18"/>
      <c r="I265" s="18"/>
      <c r="J265" s="18"/>
      <c r="K265" s="18"/>
    </row>
    <row r="266" spans="1:11" ht="15">
      <c r="A266" s="18"/>
      <c r="C266" s="18"/>
      <c r="D266" s="18"/>
      <c r="E266" s="18"/>
      <c r="F266" s="18"/>
      <c r="G266" s="18"/>
      <c r="H266" s="18"/>
      <c r="I266" s="18"/>
      <c r="J266" s="18"/>
      <c r="K266" s="18"/>
    </row>
    <row r="267" spans="1:11" ht="15">
      <c r="A267" s="18"/>
      <c r="C267" s="18"/>
      <c r="D267" s="18"/>
      <c r="E267" s="18"/>
      <c r="F267" s="18"/>
      <c r="G267" s="18"/>
      <c r="H267" s="18"/>
      <c r="I267" s="18"/>
      <c r="J267" s="18"/>
      <c r="K267" s="18"/>
    </row>
    <row r="268" spans="1:11" ht="15">
      <c r="A268" s="18"/>
      <c r="C268" s="18"/>
      <c r="D268" s="18"/>
      <c r="E268" s="18"/>
      <c r="F268" s="18"/>
      <c r="G268" s="18"/>
      <c r="H268" s="18"/>
      <c r="I268" s="18"/>
      <c r="J268" s="18"/>
      <c r="K268" s="18"/>
    </row>
    <row r="269" spans="1:11" ht="15">
      <c r="A269" s="18"/>
      <c r="C269" s="18"/>
      <c r="D269" s="18"/>
      <c r="E269" s="18"/>
      <c r="F269" s="18"/>
      <c r="G269" s="18"/>
      <c r="H269" s="18"/>
      <c r="I269" s="18"/>
      <c r="J269" s="18"/>
      <c r="K269" s="18"/>
    </row>
    <row r="270" spans="1:11" ht="15">
      <c r="A270" s="18"/>
      <c r="C270" s="18"/>
      <c r="D270" s="18"/>
      <c r="E270" s="18"/>
      <c r="F270" s="18"/>
      <c r="G270" s="18"/>
      <c r="H270" s="18"/>
      <c r="I270" s="18"/>
      <c r="J270" s="18"/>
      <c r="K270" s="18"/>
    </row>
    <row r="271" spans="1:11" ht="15">
      <c r="A271" s="18"/>
      <c r="C271" s="18"/>
      <c r="D271" s="18"/>
      <c r="E271" s="18"/>
      <c r="F271" s="18"/>
      <c r="G271" s="18"/>
      <c r="H271" s="18"/>
      <c r="I271" s="18"/>
      <c r="J271" s="18"/>
      <c r="K271" s="18"/>
    </row>
    <row r="272" spans="1:11" ht="15">
      <c r="A272" s="18"/>
      <c r="C272" s="18"/>
      <c r="D272" s="18"/>
      <c r="E272" s="18"/>
      <c r="F272" s="18"/>
      <c r="G272" s="18"/>
      <c r="H272" s="18"/>
      <c r="I272" s="18"/>
      <c r="J272" s="18"/>
      <c r="K272" s="18"/>
    </row>
    <row r="273" spans="1:11" ht="15">
      <c r="A273" s="18"/>
      <c r="C273" s="18"/>
      <c r="D273" s="18"/>
      <c r="E273" s="18"/>
      <c r="F273" s="18"/>
      <c r="G273" s="18"/>
      <c r="H273" s="18"/>
      <c r="I273" s="18"/>
      <c r="J273" s="18"/>
      <c r="K273" s="18"/>
    </row>
    <row r="274" spans="1:11" ht="15">
      <c r="A274" s="18"/>
      <c r="C274" s="18"/>
      <c r="D274" s="18"/>
      <c r="E274" s="18"/>
      <c r="F274" s="18"/>
      <c r="G274" s="18"/>
      <c r="H274" s="18"/>
      <c r="I274" s="18"/>
      <c r="J274" s="18"/>
      <c r="K274" s="18"/>
    </row>
    <row r="275" spans="1:11" ht="15">
      <c r="A275" s="18"/>
      <c r="C275" s="18"/>
      <c r="D275" s="18"/>
      <c r="E275" s="18"/>
      <c r="F275" s="18"/>
      <c r="G275" s="18"/>
      <c r="H275" s="18"/>
      <c r="I275" s="18"/>
      <c r="J275" s="18"/>
      <c r="K275" s="18"/>
    </row>
    <row r="276" spans="1:11" ht="15">
      <c r="A276" s="18"/>
      <c r="C276" s="18"/>
      <c r="D276" s="18"/>
      <c r="E276" s="18"/>
      <c r="F276" s="18"/>
      <c r="G276" s="18"/>
      <c r="H276" s="18"/>
      <c r="I276" s="18"/>
      <c r="J276" s="18"/>
      <c r="K276" s="18"/>
    </row>
    <row r="277" spans="1:11" ht="15">
      <c r="A277" s="18"/>
      <c r="C277" s="18"/>
      <c r="D277" s="18"/>
      <c r="E277" s="18"/>
      <c r="F277" s="18"/>
      <c r="G277" s="18"/>
      <c r="H277" s="18"/>
      <c r="I277" s="18"/>
      <c r="J277" s="18"/>
      <c r="K277" s="18"/>
    </row>
    <row r="278" spans="1:11" ht="15">
      <c r="A278" s="18"/>
      <c r="C278" s="18"/>
      <c r="D278" s="18"/>
      <c r="E278" s="18"/>
      <c r="F278" s="18"/>
      <c r="G278" s="18"/>
      <c r="H278" s="18"/>
      <c r="I278" s="18"/>
      <c r="J278" s="18"/>
      <c r="K278" s="18"/>
    </row>
    <row r="279" spans="1:11" ht="15">
      <c r="A279" s="18"/>
      <c r="C279" s="18"/>
      <c r="D279" s="18"/>
      <c r="E279" s="18"/>
      <c r="F279" s="18"/>
      <c r="G279" s="18"/>
      <c r="H279" s="18"/>
      <c r="I279" s="18"/>
      <c r="J279" s="18"/>
      <c r="K279" s="18"/>
    </row>
    <row r="280" spans="1:11" ht="15">
      <c r="A280" s="18"/>
      <c r="C280" s="18"/>
      <c r="D280" s="18"/>
      <c r="E280" s="18"/>
      <c r="F280" s="18"/>
      <c r="G280" s="18"/>
      <c r="H280" s="18"/>
      <c r="I280" s="18"/>
      <c r="J280" s="18"/>
      <c r="K280" s="18"/>
    </row>
    <row r="281" spans="1:11" ht="15">
      <c r="A281" s="18"/>
      <c r="C281" s="18"/>
      <c r="D281" s="18"/>
      <c r="E281" s="18"/>
      <c r="F281" s="18"/>
      <c r="G281" s="18"/>
      <c r="H281" s="18"/>
      <c r="I281" s="18"/>
      <c r="J281" s="18"/>
      <c r="K281" s="18"/>
    </row>
    <row r="282" spans="1:11" ht="15">
      <c r="A282" s="18"/>
      <c r="C282" s="18"/>
      <c r="D282" s="18"/>
      <c r="E282" s="18"/>
      <c r="F282" s="18"/>
      <c r="G282" s="18"/>
      <c r="H282" s="18"/>
      <c r="I282" s="18"/>
      <c r="J282" s="18"/>
      <c r="K282" s="18"/>
    </row>
    <row r="283" spans="1:11" ht="15">
      <c r="A283" s="18"/>
      <c r="C283" s="18"/>
      <c r="D283" s="18"/>
      <c r="E283" s="18"/>
      <c r="F283" s="18"/>
      <c r="G283" s="18"/>
      <c r="H283" s="18"/>
      <c r="I283" s="18"/>
      <c r="J283" s="18"/>
      <c r="K283" s="18"/>
    </row>
    <row r="284" spans="1:11" ht="15">
      <c r="A284" s="18"/>
      <c r="C284" s="18"/>
      <c r="D284" s="18"/>
      <c r="E284" s="18"/>
      <c r="F284" s="18"/>
      <c r="G284" s="18"/>
      <c r="H284" s="18"/>
      <c r="I284" s="18"/>
      <c r="J284" s="18"/>
      <c r="K284" s="18"/>
    </row>
    <row r="285" spans="1:11" ht="15">
      <c r="A285" s="18"/>
      <c r="C285" s="18"/>
      <c r="D285" s="18"/>
      <c r="E285" s="18"/>
      <c r="F285" s="18"/>
      <c r="G285" s="18"/>
      <c r="H285" s="18"/>
      <c r="I285" s="18"/>
      <c r="J285" s="18"/>
      <c r="K285" s="18"/>
    </row>
    <row r="286" spans="1:11" ht="15">
      <c r="A286" s="18"/>
      <c r="C286" s="18"/>
      <c r="D286" s="18"/>
      <c r="E286" s="18"/>
      <c r="F286" s="18"/>
      <c r="G286" s="18"/>
      <c r="H286" s="18"/>
      <c r="I286" s="18"/>
      <c r="J286" s="18"/>
      <c r="K286" s="18"/>
    </row>
    <row r="287" spans="1:11" ht="15">
      <c r="A287" s="18"/>
      <c r="C287" s="18"/>
      <c r="D287" s="18"/>
      <c r="E287" s="18"/>
      <c r="F287" s="18"/>
      <c r="G287" s="18"/>
      <c r="H287" s="18"/>
      <c r="I287" s="18"/>
      <c r="J287" s="18"/>
      <c r="K287" s="18"/>
    </row>
    <row r="288" spans="1:11" ht="15">
      <c r="A288" s="18"/>
      <c r="C288" s="18"/>
      <c r="D288" s="18"/>
      <c r="E288" s="18"/>
      <c r="F288" s="18"/>
      <c r="G288" s="18"/>
      <c r="H288" s="18"/>
      <c r="I288" s="18"/>
      <c r="J288" s="18"/>
      <c r="K288" s="18"/>
    </row>
    <row r="289" spans="1:11" ht="15">
      <c r="A289" s="18"/>
      <c r="C289" s="18"/>
      <c r="D289" s="18"/>
      <c r="E289" s="18"/>
      <c r="F289" s="18"/>
      <c r="G289" s="18"/>
      <c r="H289" s="18"/>
      <c r="I289" s="18"/>
      <c r="J289" s="18"/>
      <c r="K289" s="18"/>
    </row>
    <row r="290" spans="1:11" ht="15">
      <c r="A290" s="18"/>
      <c r="C290" s="18"/>
      <c r="D290" s="18"/>
      <c r="E290" s="18"/>
      <c r="F290" s="18"/>
      <c r="G290" s="18"/>
      <c r="H290" s="18"/>
      <c r="I290" s="18"/>
      <c r="J290" s="18"/>
      <c r="K290" s="18"/>
    </row>
    <row r="291" spans="1:11" ht="15">
      <c r="A291" s="18"/>
      <c r="C291" s="18"/>
      <c r="D291" s="18"/>
      <c r="E291" s="18"/>
      <c r="F291" s="18"/>
      <c r="G291" s="18"/>
      <c r="H291" s="18"/>
      <c r="I291" s="18"/>
      <c r="J291" s="18"/>
      <c r="K291" s="18"/>
    </row>
    <row r="292" spans="1:11" ht="15">
      <c r="A292" s="18"/>
      <c r="C292" s="18"/>
      <c r="D292" s="18"/>
      <c r="E292" s="18"/>
      <c r="F292" s="18"/>
      <c r="G292" s="18"/>
      <c r="H292" s="18"/>
      <c r="I292" s="18"/>
      <c r="J292" s="18"/>
      <c r="K292" s="18"/>
    </row>
    <row r="293" spans="1:11" ht="15">
      <c r="A293" s="18"/>
      <c r="C293" s="18"/>
      <c r="D293" s="18"/>
      <c r="E293" s="18"/>
      <c r="F293" s="18"/>
      <c r="G293" s="18"/>
      <c r="H293" s="18"/>
      <c r="I293" s="18"/>
      <c r="J293" s="18"/>
      <c r="K293" s="18"/>
    </row>
    <row r="294" spans="1:11" ht="15">
      <c r="A294" s="18"/>
      <c r="C294" s="18"/>
      <c r="D294" s="18"/>
      <c r="E294" s="18"/>
      <c r="F294" s="18"/>
      <c r="G294" s="18"/>
      <c r="H294" s="18"/>
      <c r="I294" s="18"/>
      <c r="J294" s="18"/>
      <c r="K294" s="18"/>
    </row>
    <row r="295" spans="1:11" ht="15">
      <c r="A295" s="18"/>
      <c r="C295" s="18"/>
      <c r="D295" s="18"/>
      <c r="E295" s="18"/>
      <c r="F295" s="18"/>
      <c r="G295" s="18"/>
      <c r="H295" s="18"/>
      <c r="I295" s="18"/>
      <c r="J295" s="18"/>
      <c r="K295" s="18"/>
    </row>
    <row r="296" spans="1:11" ht="15">
      <c r="A296" s="18"/>
      <c r="C296" s="18"/>
      <c r="D296" s="18"/>
      <c r="E296" s="18"/>
      <c r="F296" s="18"/>
      <c r="G296" s="18"/>
      <c r="H296" s="18"/>
      <c r="I296" s="18"/>
      <c r="J296" s="18"/>
      <c r="K296" s="18"/>
    </row>
    <row r="297" spans="1:11" ht="15">
      <c r="A297" s="18"/>
      <c r="C297" s="18"/>
      <c r="D297" s="18"/>
      <c r="E297" s="18"/>
      <c r="F297" s="18"/>
      <c r="G297" s="18"/>
      <c r="H297" s="18"/>
      <c r="I297" s="18"/>
      <c r="J297" s="18"/>
      <c r="K297" s="18"/>
    </row>
    <row r="298" spans="1:11" ht="15">
      <c r="A298" s="18"/>
      <c r="C298" s="18"/>
      <c r="D298" s="18"/>
      <c r="E298" s="18"/>
      <c r="F298" s="18"/>
      <c r="G298" s="18"/>
      <c r="H298" s="18"/>
      <c r="I298" s="18"/>
      <c r="J298" s="18"/>
      <c r="K298" s="18"/>
    </row>
    <row r="299" spans="1:11" ht="15">
      <c r="A299" s="18"/>
      <c r="C299" s="18"/>
      <c r="D299" s="18"/>
      <c r="E299" s="18"/>
      <c r="F299" s="18"/>
      <c r="G299" s="18"/>
      <c r="H299" s="18"/>
      <c r="I299" s="18"/>
      <c r="J299" s="18"/>
      <c r="K299" s="18"/>
    </row>
    <row r="300" spans="1:11" ht="15">
      <c r="A300" s="18"/>
      <c r="C300" s="18"/>
      <c r="D300" s="18"/>
      <c r="E300" s="18"/>
      <c r="F300" s="18"/>
      <c r="G300" s="18"/>
      <c r="H300" s="18"/>
      <c r="I300" s="18"/>
      <c r="J300" s="18"/>
      <c r="K300" s="18"/>
    </row>
    <row r="301" spans="1:11" ht="15">
      <c r="A301" s="18"/>
      <c r="C301" s="18"/>
      <c r="D301" s="18"/>
      <c r="E301" s="18"/>
      <c r="F301" s="18"/>
      <c r="G301" s="18"/>
      <c r="H301" s="18"/>
      <c r="I301" s="18"/>
      <c r="J301" s="18"/>
      <c r="K301" s="18"/>
    </row>
    <row r="302" spans="1:11" ht="15">
      <c r="A302" s="18"/>
      <c r="C302" s="18"/>
      <c r="D302" s="18"/>
      <c r="E302" s="18"/>
      <c r="F302" s="18"/>
      <c r="G302" s="18"/>
      <c r="H302" s="18"/>
      <c r="I302" s="18"/>
      <c r="J302" s="18"/>
      <c r="K302" s="18"/>
    </row>
    <row r="303" spans="1:11" ht="15">
      <c r="A303" s="18"/>
      <c r="C303" s="18"/>
      <c r="D303" s="18"/>
      <c r="E303" s="18"/>
      <c r="F303" s="18"/>
      <c r="G303" s="18"/>
      <c r="H303" s="18"/>
      <c r="I303" s="18"/>
      <c r="J303" s="18"/>
      <c r="K303" s="18"/>
    </row>
    <row r="304" spans="1:11" ht="15">
      <c r="A304" s="18"/>
      <c r="C304" s="18"/>
      <c r="D304" s="18"/>
      <c r="E304" s="18"/>
      <c r="F304" s="18"/>
      <c r="G304" s="18"/>
      <c r="H304" s="18"/>
      <c r="I304" s="18"/>
      <c r="J304" s="18"/>
      <c r="K304" s="18"/>
    </row>
    <row r="305" spans="1:11" ht="15">
      <c r="A305" s="18"/>
      <c r="C305" s="18"/>
      <c r="D305" s="18"/>
      <c r="E305" s="18"/>
      <c r="F305" s="18"/>
      <c r="G305" s="18"/>
      <c r="H305" s="18"/>
      <c r="I305" s="18"/>
      <c r="J305" s="18"/>
      <c r="K305" s="18"/>
    </row>
    <row r="306" spans="1:11" ht="15">
      <c r="A306" s="18"/>
      <c r="C306" s="18"/>
      <c r="D306" s="18"/>
      <c r="E306" s="18"/>
      <c r="F306" s="18"/>
      <c r="G306" s="18"/>
      <c r="H306" s="18"/>
      <c r="I306" s="18"/>
      <c r="J306" s="18"/>
      <c r="K306" s="18"/>
    </row>
    <row r="307" spans="1:11" ht="15">
      <c r="A307" s="18"/>
      <c r="C307" s="18"/>
      <c r="D307" s="18"/>
      <c r="E307" s="18"/>
      <c r="F307" s="18"/>
      <c r="G307" s="18"/>
      <c r="H307" s="18"/>
      <c r="I307" s="18"/>
      <c r="J307" s="18"/>
      <c r="K307" s="18"/>
    </row>
    <row r="308" spans="1:11" ht="15">
      <c r="A308" s="18"/>
      <c r="C308" s="18"/>
      <c r="D308" s="18"/>
      <c r="E308" s="18"/>
      <c r="F308" s="18"/>
      <c r="G308" s="18"/>
      <c r="H308" s="18"/>
      <c r="I308" s="18"/>
      <c r="J308" s="18"/>
      <c r="K308" s="18"/>
    </row>
    <row r="309" spans="1:11" ht="15">
      <c r="A309" s="18"/>
      <c r="C309" s="18"/>
      <c r="D309" s="18"/>
      <c r="E309" s="18"/>
      <c r="F309" s="18"/>
      <c r="G309" s="18"/>
      <c r="H309" s="18"/>
      <c r="I309" s="18"/>
      <c r="J309" s="18"/>
      <c r="K309" s="18"/>
    </row>
    <row r="310" spans="1:11" ht="15">
      <c r="A310" s="18"/>
      <c r="C310" s="18"/>
      <c r="D310" s="18"/>
      <c r="E310" s="18"/>
      <c r="F310" s="18"/>
      <c r="G310" s="18"/>
      <c r="H310" s="18"/>
      <c r="I310" s="18"/>
      <c r="J310" s="18"/>
      <c r="K310" s="18"/>
    </row>
    <row r="311" spans="1:11" ht="15">
      <c r="A311" s="18"/>
      <c r="C311" s="18"/>
      <c r="D311" s="18"/>
      <c r="E311" s="18"/>
      <c r="F311" s="18"/>
      <c r="G311" s="18"/>
      <c r="H311" s="18"/>
      <c r="I311" s="18"/>
      <c r="J311" s="18"/>
      <c r="K311" s="18"/>
    </row>
    <row r="312" spans="1:11" ht="15">
      <c r="A312" s="18"/>
      <c r="C312" s="18"/>
      <c r="D312" s="18"/>
      <c r="E312" s="18"/>
      <c r="F312" s="18"/>
      <c r="G312" s="18"/>
      <c r="H312" s="18"/>
      <c r="I312" s="18"/>
      <c r="J312" s="18"/>
      <c r="K312" s="18"/>
    </row>
    <row r="313" spans="1:11" ht="15">
      <c r="A313" s="18"/>
      <c r="C313" s="18"/>
      <c r="D313" s="18"/>
      <c r="E313" s="18"/>
      <c r="F313" s="18"/>
      <c r="G313" s="18"/>
      <c r="H313" s="18"/>
      <c r="I313" s="18"/>
      <c r="J313" s="18"/>
      <c r="K313" s="18"/>
    </row>
    <row r="314" spans="1:11" ht="15">
      <c r="A314" s="18"/>
      <c r="C314" s="18"/>
      <c r="D314" s="18"/>
      <c r="E314" s="18"/>
      <c r="F314" s="18"/>
      <c r="G314" s="18"/>
      <c r="H314" s="18"/>
      <c r="I314" s="18"/>
      <c r="J314" s="18"/>
      <c r="K314" s="18"/>
    </row>
    <row r="315" spans="1:11" ht="15">
      <c r="A315" s="18"/>
      <c r="C315" s="18"/>
      <c r="D315" s="18"/>
      <c r="E315" s="18"/>
      <c r="F315" s="18"/>
      <c r="G315" s="18"/>
      <c r="H315" s="18"/>
      <c r="I315" s="18"/>
      <c r="J315" s="18"/>
      <c r="K315" s="18"/>
    </row>
    <row r="316" spans="1:11" ht="15">
      <c r="A316" s="18"/>
      <c r="C316" s="18"/>
      <c r="D316" s="18"/>
      <c r="E316" s="18"/>
      <c r="F316" s="18"/>
      <c r="G316" s="18"/>
      <c r="H316" s="18"/>
      <c r="I316" s="18"/>
      <c r="J316" s="18"/>
      <c r="K316" s="18"/>
    </row>
    <row r="317" spans="1:11" ht="15">
      <c r="A317" s="18"/>
      <c r="C317" s="18"/>
      <c r="D317" s="18"/>
      <c r="E317" s="18"/>
      <c r="F317" s="18"/>
      <c r="G317" s="18"/>
      <c r="H317" s="18"/>
      <c r="I317" s="18"/>
      <c r="J317" s="18"/>
      <c r="K317" s="18"/>
    </row>
    <row r="318" spans="1:11" ht="15">
      <c r="A318" s="18"/>
      <c r="C318" s="18"/>
      <c r="D318" s="18"/>
      <c r="E318" s="18"/>
      <c r="F318" s="18"/>
      <c r="G318" s="18"/>
      <c r="H318" s="18"/>
      <c r="I318" s="18"/>
      <c r="J318" s="18"/>
      <c r="K318" s="18"/>
    </row>
    <row r="319" spans="1:11" ht="15">
      <c r="A319" s="18"/>
      <c r="C319" s="18"/>
      <c r="D319" s="18"/>
      <c r="E319" s="18"/>
      <c r="F319" s="18"/>
      <c r="G319" s="18"/>
      <c r="H319" s="18"/>
      <c r="I319" s="18"/>
      <c r="J319" s="18"/>
      <c r="K319" s="18"/>
    </row>
    <row r="320" spans="1:11" ht="15">
      <c r="A320" s="18"/>
      <c r="C320" s="18"/>
      <c r="D320" s="18"/>
      <c r="E320" s="18"/>
      <c r="F320" s="18"/>
      <c r="G320" s="18"/>
      <c r="H320" s="18"/>
      <c r="I320" s="18"/>
      <c r="J320" s="18"/>
      <c r="K320" s="18"/>
    </row>
    <row r="321" spans="1:11" ht="15">
      <c r="A321" s="18"/>
      <c r="C321" s="18"/>
      <c r="D321" s="18"/>
      <c r="E321" s="18"/>
      <c r="F321" s="18"/>
      <c r="G321" s="18"/>
      <c r="H321" s="18"/>
      <c r="I321" s="18"/>
      <c r="J321" s="18"/>
      <c r="K321" s="18"/>
    </row>
    <row r="322" spans="1:11" ht="15">
      <c r="A322" s="18"/>
      <c r="C322" s="18"/>
      <c r="D322" s="18"/>
      <c r="E322" s="18"/>
      <c r="F322" s="18"/>
      <c r="G322" s="18"/>
      <c r="H322" s="18"/>
      <c r="I322" s="18"/>
      <c r="J322" s="18"/>
      <c r="K322" s="18"/>
    </row>
    <row r="323" spans="1:11" ht="15">
      <c r="A323" s="18"/>
      <c r="C323" s="18"/>
      <c r="D323" s="18"/>
      <c r="E323" s="18"/>
      <c r="F323" s="18"/>
      <c r="G323" s="18"/>
      <c r="H323" s="18"/>
      <c r="I323" s="18"/>
      <c r="J323" s="18"/>
      <c r="K323" s="18"/>
    </row>
    <row r="324" spans="1:11" ht="15">
      <c r="A324" s="18"/>
      <c r="C324" s="18"/>
      <c r="D324" s="18"/>
      <c r="E324" s="18"/>
      <c r="F324" s="18"/>
      <c r="G324" s="18"/>
      <c r="H324" s="18"/>
      <c r="I324" s="18"/>
      <c r="J324" s="18"/>
      <c r="K324" s="18"/>
    </row>
    <row r="325" spans="1:11" ht="15">
      <c r="A325" s="18"/>
      <c r="C325" s="18"/>
      <c r="D325" s="18"/>
      <c r="E325" s="18"/>
      <c r="F325" s="18"/>
      <c r="G325" s="18"/>
      <c r="H325" s="18"/>
      <c r="I325" s="18"/>
      <c r="J325" s="18"/>
      <c r="K325" s="18"/>
    </row>
    <row r="326" spans="1:11" ht="15">
      <c r="A326" s="18"/>
      <c r="C326" s="18"/>
      <c r="D326" s="18"/>
      <c r="E326" s="18"/>
      <c r="F326" s="18"/>
      <c r="G326" s="18"/>
      <c r="H326" s="18"/>
      <c r="I326" s="18"/>
      <c r="J326" s="18"/>
      <c r="K326" s="18"/>
    </row>
    <row r="327" spans="1:11" ht="15">
      <c r="A327" s="18"/>
      <c r="C327" s="18"/>
      <c r="D327" s="18"/>
      <c r="E327" s="18"/>
      <c r="F327" s="18"/>
      <c r="G327" s="18"/>
      <c r="H327" s="18"/>
      <c r="I327" s="18"/>
      <c r="J327" s="18"/>
      <c r="K327" s="18"/>
    </row>
    <row r="328" spans="1:11" ht="15">
      <c r="A328" s="18"/>
      <c r="C328" s="18"/>
      <c r="D328" s="18"/>
      <c r="E328" s="18"/>
      <c r="F328" s="18"/>
      <c r="G328" s="18"/>
      <c r="H328" s="18"/>
      <c r="I328" s="18"/>
      <c r="J328" s="18"/>
      <c r="K328" s="18"/>
    </row>
    <row r="329" spans="1:11" ht="15">
      <c r="A329" s="18"/>
      <c r="C329" s="18"/>
      <c r="D329" s="18"/>
      <c r="E329" s="18"/>
      <c r="F329" s="18"/>
      <c r="G329" s="18"/>
      <c r="H329" s="18"/>
      <c r="I329" s="18"/>
      <c r="J329" s="18"/>
      <c r="K329" s="18"/>
    </row>
    <row r="330" spans="1:11" ht="15">
      <c r="A330" s="18"/>
      <c r="C330" s="18"/>
      <c r="D330" s="18"/>
      <c r="E330" s="18"/>
      <c r="F330" s="18"/>
      <c r="G330" s="18"/>
      <c r="H330" s="18"/>
      <c r="I330" s="18"/>
      <c r="J330" s="18"/>
      <c r="K330" s="18"/>
    </row>
    <row r="331" spans="1:11" ht="15">
      <c r="A331" s="18"/>
      <c r="C331" s="18"/>
      <c r="D331" s="18"/>
      <c r="E331" s="18"/>
      <c r="F331" s="18"/>
      <c r="G331" s="18"/>
      <c r="H331" s="18"/>
      <c r="I331" s="18"/>
      <c r="J331" s="18"/>
      <c r="K331" s="18"/>
    </row>
    <row r="332" spans="1:11" ht="15">
      <c r="A332" s="18"/>
      <c r="C332" s="18"/>
      <c r="D332" s="18"/>
      <c r="E332" s="18"/>
      <c r="F332" s="18"/>
      <c r="G332" s="18"/>
      <c r="H332" s="18"/>
      <c r="I332" s="18"/>
      <c r="J332" s="18"/>
      <c r="K332" s="18"/>
    </row>
    <row r="333" spans="1:11" ht="15">
      <c r="A333" s="18"/>
      <c r="C333" s="18"/>
      <c r="D333" s="18"/>
      <c r="E333" s="18"/>
      <c r="F333" s="18"/>
      <c r="G333" s="18"/>
      <c r="H333" s="18"/>
      <c r="I333" s="18"/>
      <c r="J333" s="18"/>
      <c r="K333" s="18"/>
    </row>
    <row r="334" spans="1:11" ht="15">
      <c r="A334" s="18"/>
      <c r="C334" s="18"/>
      <c r="D334" s="18"/>
      <c r="E334" s="18"/>
      <c r="F334" s="18"/>
      <c r="G334" s="18"/>
      <c r="H334" s="18"/>
      <c r="I334" s="18"/>
      <c r="J334" s="18"/>
      <c r="K334" s="18"/>
    </row>
    <row r="335" spans="1:11" ht="15">
      <c r="A335" s="18"/>
      <c r="C335" s="18"/>
      <c r="D335" s="18"/>
      <c r="E335" s="18"/>
      <c r="F335" s="18"/>
      <c r="G335" s="18"/>
      <c r="H335" s="18"/>
      <c r="I335" s="18"/>
      <c r="J335" s="18"/>
      <c r="K335" s="18"/>
    </row>
    <row r="336" spans="1:11" ht="15">
      <c r="A336" s="18"/>
      <c r="C336" s="18"/>
      <c r="D336" s="18"/>
      <c r="E336" s="18"/>
      <c r="F336" s="18"/>
      <c r="G336" s="18"/>
      <c r="H336" s="18"/>
      <c r="I336" s="18"/>
      <c r="J336" s="18"/>
      <c r="K336" s="18"/>
    </row>
    <row r="337" spans="1:11" ht="15">
      <c r="A337" s="18"/>
      <c r="C337" s="18"/>
      <c r="D337" s="18"/>
      <c r="E337" s="18"/>
      <c r="F337" s="18"/>
      <c r="G337" s="18"/>
      <c r="H337" s="18"/>
      <c r="I337" s="18"/>
      <c r="J337" s="18"/>
      <c r="K337" s="18"/>
    </row>
    <row r="338" spans="1:11" ht="15">
      <c r="A338" s="18"/>
      <c r="C338" s="18"/>
      <c r="D338" s="18"/>
      <c r="E338" s="18"/>
      <c r="F338" s="18"/>
      <c r="G338" s="18"/>
      <c r="H338" s="18"/>
      <c r="I338" s="18"/>
      <c r="J338" s="18"/>
      <c r="K338" s="18"/>
    </row>
    <row r="339" spans="1:11" ht="15">
      <c r="A339" s="18"/>
      <c r="C339" s="18"/>
      <c r="D339" s="18"/>
      <c r="E339" s="18"/>
      <c r="F339" s="18"/>
      <c r="G339" s="18"/>
      <c r="H339" s="18"/>
      <c r="I339" s="18"/>
      <c r="J339" s="18"/>
      <c r="K339" s="18"/>
    </row>
    <row r="340" spans="1:11" ht="15">
      <c r="A340" s="18"/>
      <c r="C340" s="18"/>
      <c r="D340" s="18"/>
      <c r="E340" s="18"/>
      <c r="F340" s="18"/>
      <c r="G340" s="18"/>
      <c r="H340" s="18"/>
      <c r="I340" s="18"/>
      <c r="J340" s="18"/>
      <c r="K340" s="18"/>
    </row>
    <row r="341" spans="1:11" ht="15">
      <c r="A341" s="18"/>
      <c r="C341" s="18"/>
      <c r="D341" s="18"/>
      <c r="E341" s="18"/>
      <c r="F341" s="18"/>
      <c r="G341" s="18"/>
      <c r="H341" s="18"/>
      <c r="I341" s="18"/>
      <c r="J341" s="18"/>
      <c r="K341" s="18"/>
    </row>
    <row r="342" spans="1:11" ht="15">
      <c r="A342" s="18"/>
      <c r="C342" s="18"/>
      <c r="D342" s="18"/>
      <c r="E342" s="18"/>
      <c r="F342" s="18"/>
      <c r="G342" s="18"/>
      <c r="H342" s="18"/>
      <c r="I342" s="18"/>
      <c r="J342" s="18"/>
      <c r="K342" s="18"/>
    </row>
    <row r="343" spans="1:11" ht="15">
      <c r="A343" s="18"/>
      <c r="C343" s="18"/>
      <c r="D343" s="18"/>
      <c r="E343" s="18"/>
      <c r="F343" s="18"/>
      <c r="G343" s="18"/>
      <c r="H343" s="18"/>
      <c r="I343" s="18"/>
      <c r="J343" s="18"/>
      <c r="K343" s="18"/>
    </row>
    <row r="344" spans="1:11" ht="15">
      <c r="A344" s="18"/>
      <c r="C344" s="18"/>
      <c r="D344" s="18"/>
      <c r="E344" s="18"/>
      <c r="F344" s="18"/>
      <c r="G344" s="18"/>
      <c r="H344" s="18"/>
      <c r="I344" s="18"/>
      <c r="J344" s="18"/>
      <c r="K344" s="18"/>
    </row>
    <row r="345" spans="1:11" ht="15">
      <c r="A345" s="18"/>
      <c r="C345" s="18"/>
      <c r="D345" s="18"/>
      <c r="E345" s="18"/>
      <c r="F345" s="18"/>
      <c r="G345" s="18"/>
      <c r="H345" s="18"/>
      <c r="I345" s="18"/>
      <c r="J345" s="18"/>
      <c r="K345" s="18"/>
    </row>
    <row r="346" spans="1:11" ht="15">
      <c r="A346" s="18"/>
      <c r="C346" s="18"/>
      <c r="D346" s="18"/>
      <c r="E346" s="18"/>
      <c r="F346" s="18"/>
      <c r="G346" s="18"/>
      <c r="H346" s="18"/>
      <c r="I346" s="18"/>
      <c r="J346" s="18"/>
      <c r="K346" s="18"/>
    </row>
    <row r="347" spans="1:11" ht="15">
      <c r="A347" s="18"/>
      <c r="C347" s="18"/>
      <c r="D347" s="18"/>
      <c r="E347" s="18"/>
      <c r="F347" s="18"/>
      <c r="G347" s="18"/>
      <c r="H347" s="18"/>
      <c r="I347" s="18"/>
      <c r="J347" s="18"/>
      <c r="K347" s="18"/>
    </row>
    <row r="348" spans="1:11" ht="15">
      <c r="A348" s="18"/>
      <c r="C348" s="18"/>
      <c r="D348" s="18"/>
      <c r="E348" s="18"/>
      <c r="F348" s="18"/>
      <c r="G348" s="18"/>
      <c r="H348" s="18"/>
      <c r="I348" s="18"/>
      <c r="J348" s="18"/>
      <c r="K348" s="18"/>
    </row>
    <row r="349" spans="1:11" ht="15">
      <c r="A349" s="18"/>
      <c r="C349" s="18"/>
      <c r="D349" s="18"/>
      <c r="E349" s="18"/>
      <c r="F349" s="18"/>
      <c r="G349" s="18"/>
      <c r="H349" s="18"/>
      <c r="I349" s="18"/>
      <c r="J349" s="18"/>
      <c r="K349" s="18"/>
    </row>
    <row r="350" spans="1:11" ht="15">
      <c r="A350" s="18"/>
      <c r="C350" s="18"/>
      <c r="D350" s="18"/>
      <c r="E350" s="18"/>
      <c r="F350" s="18"/>
      <c r="G350" s="18"/>
      <c r="H350" s="18"/>
      <c r="I350" s="18"/>
      <c r="J350" s="18"/>
      <c r="K350" s="18"/>
    </row>
    <row r="351" spans="1:11" ht="15">
      <c r="A351" s="18"/>
      <c r="C351" s="18"/>
      <c r="D351" s="18"/>
      <c r="E351" s="18"/>
      <c r="F351" s="18"/>
      <c r="G351" s="18"/>
      <c r="H351" s="18"/>
      <c r="I351" s="18"/>
      <c r="J351" s="18"/>
      <c r="K351" s="18"/>
    </row>
    <row r="352" spans="1:11" ht="15">
      <c r="A352" s="18"/>
      <c r="C352" s="18"/>
      <c r="D352" s="18"/>
      <c r="E352" s="18"/>
      <c r="F352" s="18"/>
      <c r="G352" s="18"/>
      <c r="H352" s="18"/>
      <c r="I352" s="18"/>
      <c r="J352" s="18"/>
      <c r="K352" s="18"/>
    </row>
    <row r="353" spans="1:11" ht="15">
      <c r="A353" s="18"/>
      <c r="C353" s="18"/>
      <c r="D353" s="18"/>
      <c r="E353" s="18"/>
      <c r="F353" s="18"/>
      <c r="G353" s="18"/>
      <c r="H353" s="18"/>
      <c r="I353" s="18"/>
      <c r="J353" s="18"/>
      <c r="K353" s="18"/>
    </row>
    <row r="354" spans="1:11" ht="15">
      <c r="A354" s="18"/>
      <c r="C354" s="18"/>
      <c r="D354" s="18"/>
      <c r="E354" s="18"/>
      <c r="F354" s="18"/>
      <c r="G354" s="18"/>
      <c r="H354" s="18"/>
      <c r="I354" s="18"/>
      <c r="J354" s="18"/>
      <c r="K354" s="18"/>
    </row>
    <row r="355" spans="1:11" ht="15">
      <c r="A355" s="18"/>
      <c r="C355" s="18"/>
      <c r="D355" s="18"/>
      <c r="E355" s="18"/>
      <c r="F355" s="18"/>
      <c r="G355" s="18"/>
      <c r="H355" s="18"/>
      <c r="I355" s="18"/>
      <c r="J355" s="18"/>
      <c r="K355" s="18"/>
    </row>
    <row r="356" spans="1:11" ht="15">
      <c r="A356" s="18"/>
      <c r="C356" s="18"/>
      <c r="D356" s="18"/>
      <c r="E356" s="18"/>
      <c r="F356" s="18"/>
      <c r="G356" s="18"/>
      <c r="H356" s="18"/>
      <c r="I356" s="18"/>
      <c r="J356" s="18"/>
      <c r="K356" s="18"/>
    </row>
    <row r="357" spans="1:11" ht="15">
      <c r="A357" s="18"/>
      <c r="C357" s="18"/>
      <c r="D357" s="18"/>
      <c r="E357" s="18"/>
      <c r="F357" s="18"/>
      <c r="G357" s="18"/>
      <c r="H357" s="18"/>
      <c r="I357" s="18"/>
      <c r="J357" s="18"/>
      <c r="K357" s="18"/>
    </row>
    <row r="358" spans="1:11" ht="15">
      <c r="A358" s="18"/>
      <c r="C358" s="18"/>
      <c r="D358" s="18"/>
      <c r="E358" s="18"/>
      <c r="F358" s="18"/>
      <c r="G358" s="18"/>
      <c r="H358" s="18"/>
      <c r="I358" s="18"/>
      <c r="J358" s="18"/>
      <c r="K358" s="18"/>
    </row>
    <row r="359" spans="1:11" ht="15">
      <c r="A359" s="18"/>
      <c r="C359" s="18"/>
      <c r="D359" s="18"/>
      <c r="E359" s="18"/>
      <c r="F359" s="18"/>
      <c r="G359" s="18"/>
      <c r="H359" s="18"/>
      <c r="I359" s="18"/>
      <c r="J359" s="18"/>
      <c r="K359" s="18"/>
    </row>
    <row r="360" spans="1:11" ht="15">
      <c r="A360" s="18"/>
      <c r="C360" s="18"/>
      <c r="D360" s="18"/>
      <c r="E360" s="18"/>
      <c r="F360" s="18"/>
      <c r="G360" s="18"/>
      <c r="H360" s="18"/>
      <c r="I360" s="18"/>
      <c r="J360" s="18"/>
      <c r="K360" s="18"/>
    </row>
    <row r="361" spans="1:11" ht="15">
      <c r="A361" s="18"/>
      <c r="C361" s="18"/>
      <c r="D361" s="18"/>
      <c r="E361" s="18"/>
      <c r="F361" s="18"/>
      <c r="G361" s="18"/>
      <c r="H361" s="18"/>
      <c r="I361" s="18"/>
      <c r="J361" s="18"/>
      <c r="K361" s="18"/>
    </row>
    <row r="362" spans="1:11" ht="15">
      <c r="A362" s="18"/>
      <c r="C362" s="18"/>
      <c r="D362" s="18"/>
      <c r="E362" s="18"/>
      <c r="F362" s="18"/>
      <c r="G362" s="18"/>
      <c r="H362" s="18"/>
      <c r="I362" s="18"/>
      <c r="J362" s="18"/>
      <c r="K362" s="18"/>
    </row>
    <row r="363" spans="1:11" ht="15">
      <c r="A363" s="18"/>
      <c r="C363" s="18"/>
      <c r="D363" s="18"/>
      <c r="E363" s="18"/>
      <c r="F363" s="18"/>
      <c r="G363" s="18"/>
      <c r="H363" s="18"/>
      <c r="I363" s="18"/>
      <c r="J363" s="18"/>
      <c r="K363" s="18"/>
    </row>
    <row r="364" spans="1:11" ht="15">
      <c r="A364" s="18"/>
      <c r="C364" s="18"/>
      <c r="D364" s="18"/>
      <c r="E364" s="18"/>
      <c r="F364" s="18"/>
      <c r="G364" s="18"/>
      <c r="H364" s="18"/>
      <c r="I364" s="18"/>
      <c r="J364" s="18"/>
      <c r="K364" s="18"/>
    </row>
    <row r="365" spans="1:11" ht="15">
      <c r="A365" s="18"/>
      <c r="C365" s="18"/>
      <c r="D365" s="18"/>
      <c r="E365" s="18"/>
      <c r="F365" s="18"/>
      <c r="G365" s="18"/>
      <c r="H365" s="18"/>
      <c r="I365" s="18"/>
      <c r="J365" s="18"/>
      <c r="K365" s="18"/>
    </row>
    <row r="366" spans="1:11" ht="15">
      <c r="A366" s="18"/>
      <c r="C366" s="18"/>
      <c r="D366" s="18"/>
      <c r="E366" s="18"/>
      <c r="F366" s="18"/>
      <c r="G366" s="18"/>
      <c r="H366" s="18"/>
      <c r="I366" s="18"/>
      <c r="J366" s="18"/>
      <c r="K366" s="18"/>
    </row>
    <row r="367" spans="1:11" ht="15">
      <c r="A367" s="18"/>
      <c r="C367" s="18"/>
      <c r="D367" s="18"/>
      <c r="E367" s="18"/>
      <c r="F367" s="18"/>
      <c r="G367" s="18"/>
      <c r="H367" s="18"/>
      <c r="I367" s="18"/>
      <c r="J367" s="18"/>
      <c r="K367" s="18"/>
    </row>
    <row r="368" spans="1:11" ht="15">
      <c r="A368" s="18"/>
      <c r="C368" s="18"/>
      <c r="D368" s="18"/>
      <c r="E368" s="18"/>
      <c r="F368" s="18"/>
      <c r="G368" s="18"/>
      <c r="H368" s="18"/>
      <c r="I368" s="18"/>
      <c r="J368" s="18"/>
      <c r="K368" s="18"/>
    </row>
    <row r="369" spans="1:11" ht="15">
      <c r="A369" s="18"/>
      <c r="C369" s="18"/>
      <c r="D369" s="18"/>
      <c r="E369" s="18"/>
      <c r="F369" s="18"/>
      <c r="G369" s="18"/>
      <c r="H369" s="18"/>
      <c r="I369" s="18"/>
      <c r="J369" s="18"/>
      <c r="K369" s="18"/>
    </row>
    <row r="370" spans="1:11" ht="15">
      <c r="A370" s="18"/>
      <c r="C370" s="18"/>
      <c r="D370" s="18"/>
      <c r="E370" s="18"/>
      <c r="F370" s="18"/>
      <c r="G370" s="18"/>
      <c r="H370" s="18"/>
      <c r="I370" s="18"/>
      <c r="J370" s="18"/>
      <c r="K370" s="18"/>
    </row>
    <row r="371" spans="1:11" ht="15">
      <c r="A371" s="18"/>
      <c r="C371" s="18"/>
      <c r="D371" s="18"/>
      <c r="E371" s="18"/>
      <c r="F371" s="18"/>
      <c r="G371" s="18"/>
      <c r="H371" s="18"/>
      <c r="I371" s="18"/>
      <c r="J371" s="18"/>
      <c r="K371" s="18"/>
    </row>
    <row r="372" spans="1:11" ht="15">
      <c r="A372" s="18"/>
      <c r="C372" s="18"/>
      <c r="D372" s="18"/>
      <c r="E372" s="18"/>
      <c r="F372" s="18"/>
      <c r="G372" s="18"/>
      <c r="H372" s="18"/>
      <c r="I372" s="18"/>
      <c r="J372" s="18"/>
      <c r="K372" s="18"/>
    </row>
    <row r="373" spans="1:11" ht="15">
      <c r="A373" s="18"/>
      <c r="C373" s="18"/>
      <c r="D373" s="18"/>
      <c r="E373" s="18"/>
      <c r="F373" s="18"/>
      <c r="G373" s="18"/>
      <c r="H373" s="18"/>
      <c r="I373" s="18"/>
      <c r="J373" s="18"/>
      <c r="K373" s="18"/>
    </row>
    <row r="374" spans="1:11" ht="15">
      <c r="A374" s="18"/>
      <c r="C374" s="18"/>
      <c r="D374" s="18"/>
      <c r="E374" s="18"/>
      <c r="F374" s="18"/>
      <c r="G374" s="18"/>
      <c r="H374" s="18"/>
      <c r="I374" s="18"/>
      <c r="J374" s="18"/>
      <c r="K374" s="18"/>
    </row>
    <row r="375" spans="1:11" ht="15">
      <c r="A375" s="18"/>
      <c r="C375" s="18"/>
      <c r="D375" s="18"/>
      <c r="E375" s="18"/>
      <c r="F375" s="18"/>
      <c r="G375" s="18"/>
      <c r="H375" s="18"/>
      <c r="I375" s="18"/>
      <c r="J375" s="18"/>
      <c r="K375" s="18"/>
    </row>
    <row r="376" spans="1:11" ht="15">
      <c r="A376" s="18"/>
      <c r="C376" s="18"/>
      <c r="D376" s="18"/>
      <c r="E376" s="18"/>
      <c r="F376" s="18"/>
      <c r="G376" s="18"/>
      <c r="H376" s="18"/>
      <c r="I376" s="18"/>
      <c r="J376" s="18"/>
      <c r="K376" s="18"/>
    </row>
    <row r="377" spans="1:11" ht="15">
      <c r="A377" s="18"/>
      <c r="C377" s="18"/>
      <c r="D377" s="18"/>
      <c r="E377" s="18"/>
      <c r="F377" s="18"/>
      <c r="G377" s="18"/>
      <c r="H377" s="18"/>
      <c r="I377" s="18"/>
      <c r="J377" s="18"/>
      <c r="K377" s="18"/>
    </row>
    <row r="378" spans="1:11" ht="15">
      <c r="A378" s="18"/>
      <c r="C378" s="18"/>
      <c r="D378" s="18"/>
      <c r="E378" s="18"/>
      <c r="F378" s="18"/>
      <c r="G378" s="18"/>
      <c r="H378" s="18"/>
      <c r="I378" s="18"/>
      <c r="J378" s="18"/>
      <c r="K378" s="18"/>
    </row>
    <row r="379" spans="1:11" ht="15">
      <c r="A379" s="18"/>
      <c r="C379" s="18"/>
      <c r="D379" s="18"/>
      <c r="E379" s="18"/>
      <c r="F379" s="18"/>
      <c r="G379" s="18"/>
      <c r="H379" s="18"/>
      <c r="I379" s="18"/>
      <c r="J379" s="18"/>
      <c r="K379" s="18"/>
    </row>
    <row r="380" spans="1:11" ht="15">
      <c r="A380" s="18"/>
      <c r="C380" s="18"/>
      <c r="D380" s="18"/>
      <c r="E380" s="18"/>
      <c r="F380" s="18"/>
      <c r="G380" s="18"/>
      <c r="H380" s="18"/>
      <c r="I380" s="18"/>
      <c r="J380" s="18"/>
      <c r="K380" s="18"/>
    </row>
    <row r="381" spans="1:11" ht="15">
      <c r="A381" s="18"/>
      <c r="C381" s="18"/>
      <c r="D381" s="18"/>
      <c r="E381" s="18"/>
      <c r="F381" s="18"/>
      <c r="G381" s="18"/>
      <c r="H381" s="18"/>
      <c r="I381" s="18"/>
      <c r="J381" s="18"/>
      <c r="K381" s="18"/>
    </row>
    <row r="382" spans="1:11" ht="15">
      <c r="A382" s="18"/>
      <c r="C382" s="18"/>
      <c r="D382" s="18"/>
      <c r="E382" s="18"/>
      <c r="F382" s="18"/>
      <c r="G382" s="18"/>
      <c r="H382" s="18"/>
      <c r="I382" s="18"/>
      <c r="J382" s="18"/>
      <c r="K382" s="18"/>
    </row>
    <row r="383" spans="1:11" ht="15">
      <c r="A383" s="18"/>
      <c r="C383" s="18"/>
      <c r="D383" s="18"/>
      <c r="E383" s="18"/>
      <c r="F383" s="18"/>
      <c r="G383" s="18"/>
      <c r="H383" s="18"/>
      <c r="I383" s="18"/>
      <c r="J383" s="18"/>
      <c r="K383" s="18"/>
    </row>
    <row r="384" spans="1:11" ht="15">
      <c r="A384" s="18"/>
      <c r="C384" s="18"/>
      <c r="D384" s="18"/>
      <c r="E384" s="18"/>
      <c r="F384" s="18"/>
      <c r="G384" s="18"/>
      <c r="H384" s="18"/>
      <c r="I384" s="18"/>
      <c r="J384" s="18"/>
      <c r="K384" s="18"/>
    </row>
    <row r="385" spans="1:11" ht="15">
      <c r="A385" s="18"/>
      <c r="C385" s="18"/>
      <c r="D385" s="18"/>
      <c r="E385" s="18"/>
      <c r="F385" s="18"/>
      <c r="G385" s="18"/>
      <c r="H385" s="18"/>
      <c r="I385" s="18"/>
      <c r="J385" s="18"/>
      <c r="K385" s="18"/>
    </row>
    <row r="386" spans="1:11" ht="15">
      <c r="A386" s="18"/>
      <c r="C386" s="18"/>
      <c r="D386" s="18"/>
      <c r="E386" s="18"/>
      <c r="F386" s="18"/>
      <c r="G386" s="18"/>
      <c r="H386" s="18"/>
      <c r="I386" s="18"/>
      <c r="J386" s="18"/>
      <c r="K386" s="18"/>
    </row>
    <row r="387" spans="1:11" ht="15">
      <c r="A387" s="18"/>
      <c r="C387" s="18"/>
      <c r="D387" s="18"/>
      <c r="E387" s="18"/>
      <c r="F387" s="18"/>
      <c r="G387" s="18"/>
      <c r="H387" s="18"/>
      <c r="I387" s="18"/>
      <c r="J387" s="18"/>
      <c r="K387" s="18"/>
    </row>
    <row r="388" spans="1:11" ht="15">
      <c r="A388" s="18"/>
      <c r="C388" s="18"/>
      <c r="D388" s="18"/>
      <c r="E388" s="18"/>
      <c r="F388" s="18"/>
      <c r="G388" s="18"/>
      <c r="H388" s="18"/>
      <c r="I388" s="18"/>
      <c r="J388" s="18"/>
      <c r="K388" s="18"/>
    </row>
    <row r="389" spans="1:11" ht="15">
      <c r="A389" s="18"/>
      <c r="C389" s="18"/>
      <c r="D389" s="18"/>
      <c r="E389" s="18"/>
      <c r="F389" s="18"/>
      <c r="G389" s="18"/>
      <c r="H389" s="18"/>
      <c r="I389" s="18"/>
      <c r="J389" s="18"/>
      <c r="K389" s="18"/>
    </row>
    <row r="390" spans="1:11" ht="15">
      <c r="A390" s="18"/>
      <c r="C390" s="18"/>
      <c r="D390" s="18"/>
      <c r="E390" s="18"/>
      <c r="F390" s="18"/>
      <c r="G390" s="18"/>
      <c r="H390" s="18"/>
      <c r="I390" s="18"/>
      <c r="J390" s="18"/>
      <c r="K390" s="18"/>
    </row>
    <row r="391" spans="1:11" ht="15">
      <c r="A391" s="18"/>
      <c r="C391" s="18"/>
      <c r="D391" s="18"/>
      <c r="E391" s="18"/>
      <c r="F391" s="18"/>
      <c r="G391" s="18"/>
      <c r="H391" s="18"/>
      <c r="I391" s="18"/>
      <c r="J391" s="18"/>
      <c r="K391" s="18"/>
    </row>
    <row r="392" spans="1:11" ht="15">
      <c r="A392" s="18"/>
      <c r="C392" s="18"/>
      <c r="D392" s="18"/>
      <c r="E392" s="18"/>
      <c r="F392" s="18"/>
      <c r="G392" s="18"/>
      <c r="H392" s="18"/>
      <c r="I392" s="18"/>
      <c r="J392" s="18"/>
      <c r="K392" s="18"/>
    </row>
    <row r="393" spans="1:11" ht="15">
      <c r="A393" s="18"/>
      <c r="C393" s="18"/>
      <c r="D393" s="18"/>
      <c r="E393" s="18"/>
      <c r="F393" s="18"/>
      <c r="G393" s="18"/>
      <c r="H393" s="18"/>
      <c r="I393" s="18"/>
      <c r="J393" s="18"/>
      <c r="K393" s="18"/>
    </row>
    <row r="394" spans="1:11" ht="15">
      <c r="A394" s="18"/>
      <c r="C394" s="18"/>
      <c r="D394" s="18"/>
      <c r="E394" s="18"/>
      <c r="F394" s="18"/>
      <c r="G394" s="18"/>
      <c r="H394" s="18"/>
      <c r="I394" s="18"/>
      <c r="J394" s="18"/>
      <c r="K394" s="18"/>
    </row>
    <row r="395" spans="1:11" ht="15">
      <c r="A395" s="18"/>
      <c r="C395" s="18"/>
      <c r="D395" s="18"/>
      <c r="E395" s="18"/>
      <c r="F395" s="18"/>
      <c r="G395" s="18"/>
      <c r="H395" s="18"/>
      <c r="I395" s="18"/>
      <c r="J395" s="18"/>
      <c r="K395" s="18"/>
    </row>
    <row r="396" spans="1:11" ht="15">
      <c r="A396" s="18"/>
      <c r="C396" s="18"/>
      <c r="D396" s="18"/>
      <c r="E396" s="18"/>
      <c r="F396" s="18"/>
      <c r="G396" s="18"/>
      <c r="H396" s="18"/>
      <c r="I396" s="18"/>
      <c r="J396" s="18"/>
      <c r="K396" s="18"/>
    </row>
    <row r="397" spans="1:11" ht="15">
      <c r="A397" s="18"/>
      <c r="C397" s="18"/>
      <c r="D397" s="18"/>
      <c r="E397" s="18"/>
      <c r="F397" s="18"/>
      <c r="G397" s="18"/>
      <c r="H397" s="18"/>
      <c r="I397" s="18"/>
      <c r="J397" s="18"/>
      <c r="K397" s="18"/>
    </row>
    <row r="398" spans="1:11" ht="15">
      <c r="A398" s="18"/>
      <c r="C398" s="18"/>
      <c r="D398" s="18"/>
      <c r="E398" s="18"/>
      <c r="F398" s="18"/>
      <c r="G398" s="18"/>
      <c r="H398" s="18"/>
      <c r="I398" s="18"/>
      <c r="J398" s="18"/>
      <c r="K398" s="18"/>
    </row>
    <row r="399" spans="1:11" ht="15">
      <c r="A399" s="18"/>
      <c r="C399" s="18"/>
      <c r="D399" s="18"/>
      <c r="E399" s="18"/>
      <c r="F399" s="18"/>
      <c r="G399" s="18"/>
      <c r="H399" s="18"/>
      <c r="I399" s="18"/>
      <c r="J399" s="18"/>
      <c r="K399" s="18"/>
    </row>
    <row r="400" spans="1:11" ht="15">
      <c r="A400" s="18"/>
      <c r="C400" s="18"/>
      <c r="D400" s="18"/>
      <c r="E400" s="18"/>
      <c r="F400" s="18"/>
      <c r="G400" s="18"/>
      <c r="H400" s="18"/>
      <c r="I400" s="18"/>
      <c r="J400" s="18"/>
      <c r="K400" s="18"/>
    </row>
    <row r="401" spans="1:11" ht="15">
      <c r="A401" s="18"/>
      <c r="C401" s="18"/>
      <c r="D401" s="18"/>
      <c r="E401" s="18"/>
      <c r="F401" s="18"/>
      <c r="G401" s="18"/>
      <c r="H401" s="18"/>
      <c r="I401" s="18"/>
      <c r="J401" s="18"/>
      <c r="K401" s="18"/>
    </row>
    <row r="402" spans="1:11" ht="15">
      <c r="A402" s="18"/>
      <c r="C402" s="18"/>
      <c r="D402" s="18"/>
      <c r="E402" s="18"/>
      <c r="F402" s="18"/>
      <c r="G402" s="18"/>
      <c r="H402" s="18"/>
      <c r="I402" s="18"/>
      <c r="J402" s="18"/>
      <c r="K402" s="18"/>
    </row>
    <row r="403" spans="1:11" ht="15">
      <c r="A403" s="18"/>
      <c r="C403" s="18"/>
      <c r="D403" s="18"/>
      <c r="E403" s="18"/>
      <c r="F403" s="18"/>
      <c r="G403" s="18"/>
      <c r="H403" s="18"/>
      <c r="I403" s="18"/>
      <c r="J403" s="18"/>
      <c r="K403" s="18"/>
    </row>
    <row r="404" spans="1:11" ht="15">
      <c r="A404" s="18"/>
      <c r="C404" s="18"/>
      <c r="D404" s="18"/>
      <c r="E404" s="18"/>
      <c r="F404" s="18"/>
      <c r="G404" s="18"/>
      <c r="H404" s="18"/>
      <c r="I404" s="18"/>
      <c r="J404" s="18"/>
      <c r="K404" s="18"/>
    </row>
    <row r="405" spans="1:11" ht="15">
      <c r="A405" s="18"/>
      <c r="C405" s="18"/>
      <c r="D405" s="18"/>
      <c r="E405" s="18"/>
      <c r="F405" s="18"/>
      <c r="G405" s="18"/>
      <c r="H405" s="18"/>
      <c r="I405" s="18"/>
      <c r="J405" s="18"/>
      <c r="K405" s="18"/>
    </row>
    <row r="406" spans="1:11" ht="15">
      <c r="A406" s="18"/>
      <c r="C406" s="18"/>
      <c r="D406" s="18"/>
      <c r="E406" s="18"/>
      <c r="F406" s="18"/>
      <c r="G406" s="18"/>
      <c r="H406" s="18"/>
      <c r="I406" s="18"/>
      <c r="J406" s="18"/>
      <c r="K406" s="18"/>
    </row>
    <row r="407" spans="1:11" ht="15">
      <c r="A407" s="18"/>
      <c r="C407" s="18"/>
      <c r="D407" s="18"/>
      <c r="E407" s="18"/>
      <c r="F407" s="18"/>
      <c r="G407" s="18"/>
      <c r="H407" s="18"/>
      <c r="I407" s="18"/>
      <c r="J407" s="18"/>
      <c r="K407" s="18"/>
    </row>
    <row r="408" spans="1:11" ht="15">
      <c r="A408" s="18"/>
      <c r="C408" s="18"/>
      <c r="D408" s="18"/>
      <c r="E408" s="18"/>
      <c r="F408" s="18"/>
      <c r="G408" s="18"/>
      <c r="H408" s="18"/>
      <c r="I408" s="18"/>
      <c r="J408" s="18"/>
      <c r="K408" s="18"/>
    </row>
    <row r="409" spans="1:11" ht="15">
      <c r="A409" s="18"/>
      <c r="C409" s="18"/>
      <c r="D409" s="18"/>
      <c r="E409" s="18"/>
      <c r="F409" s="18"/>
      <c r="G409" s="18"/>
      <c r="H409" s="18"/>
      <c r="I409" s="18"/>
      <c r="J409" s="18"/>
      <c r="K409" s="18"/>
    </row>
    <row r="410" spans="1:11" ht="15">
      <c r="A410" s="18"/>
      <c r="C410" s="18"/>
      <c r="D410" s="18"/>
      <c r="E410" s="18"/>
      <c r="F410" s="18"/>
      <c r="G410" s="18"/>
      <c r="H410" s="18"/>
      <c r="I410" s="18"/>
      <c r="J410" s="18"/>
      <c r="K410" s="18"/>
    </row>
    <row r="411" spans="1:11" ht="15">
      <c r="A411" s="18"/>
      <c r="C411" s="18"/>
      <c r="D411" s="18"/>
      <c r="E411" s="18"/>
      <c r="F411" s="18"/>
      <c r="G411" s="18"/>
      <c r="H411" s="18"/>
      <c r="I411" s="18"/>
      <c r="J411" s="18"/>
      <c r="K411" s="18"/>
    </row>
    <row r="412" spans="1:11" ht="15">
      <c r="A412" s="18"/>
      <c r="C412" s="18"/>
      <c r="D412" s="18"/>
      <c r="E412" s="18"/>
      <c r="F412" s="18"/>
      <c r="G412" s="18"/>
      <c r="H412" s="18"/>
      <c r="I412" s="18"/>
      <c r="J412" s="18"/>
      <c r="K412" s="18"/>
    </row>
    <row r="413" spans="1:11" ht="15">
      <c r="A413" s="18"/>
      <c r="C413" s="18"/>
      <c r="D413" s="18"/>
      <c r="E413" s="18"/>
      <c r="F413" s="18"/>
      <c r="G413" s="18"/>
      <c r="H413" s="18"/>
      <c r="I413" s="18"/>
      <c r="J413" s="18"/>
      <c r="K413" s="18"/>
    </row>
    <row r="414" spans="1:11" ht="15">
      <c r="A414" s="18"/>
      <c r="C414" s="18"/>
      <c r="D414" s="18"/>
      <c r="E414" s="18"/>
      <c r="F414" s="18"/>
      <c r="G414" s="18"/>
      <c r="H414" s="18"/>
      <c r="I414" s="18"/>
      <c r="J414" s="18"/>
      <c r="K414" s="18"/>
    </row>
    <row r="415" spans="1:11" ht="15">
      <c r="A415" s="18"/>
      <c r="C415" s="18"/>
      <c r="D415" s="18"/>
      <c r="E415" s="18"/>
      <c r="F415" s="18"/>
      <c r="G415" s="18"/>
      <c r="H415" s="18"/>
      <c r="I415" s="18"/>
      <c r="J415" s="18"/>
      <c r="K415" s="18"/>
    </row>
    <row r="416" spans="1:11" ht="15">
      <c r="A416" s="18"/>
      <c r="C416" s="18"/>
      <c r="D416" s="18"/>
      <c r="E416" s="18"/>
      <c r="F416" s="18"/>
      <c r="G416" s="18"/>
      <c r="H416" s="18"/>
      <c r="I416" s="18"/>
      <c r="J416" s="18"/>
      <c r="K416" s="18"/>
    </row>
    <row r="417" spans="1:11" ht="15">
      <c r="A417" s="18"/>
      <c r="C417" s="18"/>
      <c r="D417" s="18"/>
      <c r="E417" s="18"/>
      <c r="F417" s="18"/>
      <c r="G417" s="18"/>
      <c r="H417" s="18"/>
      <c r="I417" s="18"/>
      <c r="J417" s="18"/>
      <c r="K417" s="18"/>
    </row>
    <row r="418" spans="1:11" ht="15">
      <c r="A418" s="18"/>
      <c r="C418" s="18"/>
      <c r="D418" s="18"/>
      <c r="E418" s="18"/>
      <c r="F418" s="18"/>
      <c r="G418" s="18"/>
      <c r="H418" s="18"/>
      <c r="I418" s="18"/>
      <c r="J418" s="18"/>
      <c r="K418" s="18"/>
    </row>
    <row r="419" spans="1:11" ht="15">
      <c r="A419" s="18"/>
      <c r="C419" s="18"/>
      <c r="D419" s="18"/>
      <c r="E419" s="18"/>
      <c r="F419" s="18"/>
      <c r="G419" s="18"/>
      <c r="H419" s="18"/>
      <c r="I419" s="18"/>
      <c r="J419" s="18"/>
      <c r="K419" s="18"/>
    </row>
    <row r="420" spans="1:11" ht="15">
      <c r="A420" s="18"/>
      <c r="C420" s="18"/>
      <c r="D420" s="18"/>
      <c r="E420" s="18"/>
      <c r="F420" s="18"/>
      <c r="G420" s="18"/>
      <c r="H420" s="18"/>
      <c r="I420" s="18"/>
      <c r="J420" s="18"/>
      <c r="K420" s="18"/>
    </row>
    <row r="421" spans="1:11" ht="15">
      <c r="A421" s="18"/>
      <c r="C421" s="18"/>
      <c r="D421" s="18"/>
      <c r="E421" s="18"/>
      <c r="F421" s="18"/>
      <c r="G421" s="18"/>
      <c r="H421" s="18"/>
      <c r="I421" s="18"/>
      <c r="J421" s="18"/>
      <c r="K421" s="18"/>
    </row>
    <row r="422" spans="1:11" ht="15">
      <c r="A422" s="18"/>
      <c r="C422" s="18"/>
      <c r="D422" s="18"/>
      <c r="E422" s="18"/>
      <c r="F422" s="18"/>
      <c r="G422" s="18"/>
      <c r="H422" s="18"/>
      <c r="I422" s="18"/>
      <c r="J422" s="18"/>
      <c r="K422" s="18"/>
    </row>
    <row r="423" spans="1:11" ht="15">
      <c r="A423" s="18"/>
      <c r="C423" s="18"/>
      <c r="D423" s="18"/>
      <c r="E423" s="18"/>
      <c r="F423" s="18"/>
      <c r="G423" s="18"/>
      <c r="H423" s="18"/>
      <c r="I423" s="18"/>
      <c r="J423" s="18"/>
      <c r="K423" s="18"/>
    </row>
    <row r="424" spans="1:11" ht="15">
      <c r="A424" s="18"/>
      <c r="C424" s="18"/>
      <c r="D424" s="18"/>
      <c r="E424" s="18"/>
      <c r="F424" s="18"/>
      <c r="G424" s="18"/>
      <c r="H424" s="18"/>
      <c r="I424" s="18"/>
      <c r="J424" s="18"/>
      <c r="K424" s="18"/>
    </row>
    <row r="425" spans="1:11" ht="15">
      <c r="A425" s="18"/>
      <c r="C425" s="18"/>
      <c r="D425" s="18"/>
      <c r="E425" s="18"/>
      <c r="F425" s="18"/>
      <c r="G425" s="18"/>
      <c r="H425" s="18"/>
      <c r="I425" s="18"/>
      <c r="J425" s="18"/>
      <c r="K425" s="18"/>
    </row>
    <row r="426" spans="1:11" ht="15">
      <c r="A426" s="18"/>
      <c r="C426" s="18"/>
      <c r="D426" s="18"/>
      <c r="E426" s="18"/>
      <c r="F426" s="18"/>
      <c r="G426" s="18"/>
      <c r="H426" s="18"/>
      <c r="I426" s="18"/>
      <c r="J426" s="18"/>
      <c r="K426" s="18"/>
    </row>
    <row r="427" spans="1:11" ht="15">
      <c r="A427" s="18"/>
      <c r="C427" s="18"/>
      <c r="D427" s="18"/>
      <c r="E427" s="18"/>
      <c r="F427" s="18"/>
      <c r="G427" s="18"/>
      <c r="H427" s="18"/>
      <c r="I427" s="18"/>
      <c r="J427" s="18"/>
      <c r="K427" s="18"/>
    </row>
    <row r="428" spans="1:11" ht="15">
      <c r="A428" s="18"/>
      <c r="C428" s="18"/>
      <c r="D428" s="18"/>
      <c r="E428" s="18"/>
      <c r="F428" s="18"/>
      <c r="G428" s="18"/>
      <c r="H428" s="18"/>
      <c r="I428" s="18"/>
      <c r="J428" s="18"/>
      <c r="K428" s="18"/>
    </row>
    <row r="429" spans="1:11" ht="15">
      <c r="A429" s="18"/>
      <c r="C429" s="18"/>
      <c r="D429" s="18"/>
      <c r="E429" s="18"/>
      <c r="F429" s="18"/>
      <c r="G429" s="18"/>
      <c r="H429" s="18"/>
      <c r="I429" s="18"/>
      <c r="J429" s="18"/>
      <c r="K429" s="18"/>
    </row>
    <row r="430" spans="1:11" ht="15">
      <c r="A430" s="18"/>
      <c r="C430" s="18"/>
      <c r="D430" s="18"/>
      <c r="E430" s="18"/>
      <c r="F430" s="18"/>
      <c r="G430" s="18"/>
      <c r="H430" s="18"/>
      <c r="I430" s="18"/>
      <c r="J430" s="18"/>
      <c r="K430" s="18"/>
    </row>
    <row r="431" spans="1:11" ht="15">
      <c r="A431" s="18"/>
      <c r="C431" s="18"/>
      <c r="D431" s="18"/>
      <c r="E431" s="18"/>
      <c r="F431" s="18"/>
      <c r="G431" s="18"/>
      <c r="H431" s="18"/>
      <c r="I431" s="18"/>
      <c r="J431" s="18"/>
      <c r="K431" s="18"/>
    </row>
    <row r="432" spans="1:11" ht="15">
      <c r="A432" s="18"/>
      <c r="C432" s="18"/>
      <c r="D432" s="18"/>
      <c r="E432" s="18"/>
      <c r="F432" s="18"/>
      <c r="G432" s="18"/>
      <c r="H432" s="18"/>
      <c r="I432" s="18"/>
      <c r="J432" s="18"/>
      <c r="K432" s="18"/>
    </row>
    <row r="433" spans="1:11" ht="15">
      <c r="A433" s="18"/>
      <c r="C433" s="18"/>
      <c r="D433" s="18"/>
      <c r="E433" s="18"/>
      <c r="F433" s="18"/>
      <c r="G433" s="18"/>
      <c r="H433" s="18"/>
      <c r="I433" s="18"/>
      <c r="J433" s="18"/>
      <c r="K433" s="18"/>
    </row>
    <row r="434" spans="1:11" ht="15">
      <c r="A434" s="18"/>
      <c r="C434" s="18"/>
      <c r="D434" s="18"/>
      <c r="E434" s="18"/>
      <c r="F434" s="18"/>
      <c r="G434" s="18"/>
      <c r="H434" s="18"/>
      <c r="I434" s="18"/>
      <c r="J434" s="18"/>
      <c r="K434" s="18"/>
    </row>
    <row r="435" spans="1:11" ht="15">
      <c r="A435" s="18"/>
      <c r="C435" s="18"/>
      <c r="D435" s="18"/>
      <c r="E435" s="18"/>
      <c r="F435" s="18"/>
      <c r="G435" s="18"/>
      <c r="H435" s="18"/>
      <c r="I435" s="18"/>
      <c r="J435" s="18"/>
      <c r="K435" s="18"/>
    </row>
    <row r="436" spans="1:11" ht="15">
      <c r="A436" s="18"/>
      <c r="C436" s="18"/>
      <c r="D436" s="18"/>
      <c r="E436" s="18"/>
      <c r="F436" s="18"/>
      <c r="G436" s="18"/>
      <c r="H436" s="18"/>
      <c r="I436" s="18"/>
      <c r="J436" s="18"/>
      <c r="K436" s="18"/>
    </row>
    <row r="437" spans="1:11" ht="15">
      <c r="A437" s="18"/>
      <c r="C437" s="18"/>
      <c r="D437" s="18"/>
      <c r="E437" s="18"/>
      <c r="F437" s="18"/>
      <c r="G437" s="18"/>
      <c r="H437" s="18"/>
      <c r="I437" s="18"/>
      <c r="J437" s="18"/>
      <c r="K437" s="18"/>
    </row>
    <row r="438" spans="1:11" ht="15">
      <c r="A438" s="18"/>
      <c r="C438" s="18"/>
      <c r="D438" s="18"/>
      <c r="E438" s="18"/>
      <c r="F438" s="18"/>
      <c r="G438" s="18"/>
      <c r="H438" s="18"/>
      <c r="I438" s="18"/>
      <c r="J438" s="18"/>
      <c r="K438" s="18"/>
    </row>
    <row r="439" spans="1:11" ht="15">
      <c r="A439" s="18"/>
      <c r="C439" s="18"/>
      <c r="D439" s="18"/>
      <c r="E439" s="18"/>
      <c r="F439" s="18"/>
      <c r="G439" s="18"/>
      <c r="H439" s="18"/>
      <c r="I439" s="18"/>
      <c r="J439" s="18"/>
      <c r="K439" s="18"/>
    </row>
    <row r="440" spans="1:11" ht="15">
      <c r="A440" s="18"/>
      <c r="C440" s="18"/>
      <c r="D440" s="18"/>
      <c r="E440" s="18"/>
      <c r="F440" s="18"/>
      <c r="G440" s="18"/>
      <c r="H440" s="18"/>
      <c r="I440" s="18"/>
      <c r="J440" s="18"/>
      <c r="K440" s="18"/>
    </row>
    <row r="441" spans="1:11" ht="15">
      <c r="A441" s="18"/>
      <c r="C441" s="18"/>
      <c r="D441" s="18"/>
      <c r="E441" s="18"/>
      <c r="F441" s="18"/>
      <c r="G441" s="18"/>
      <c r="H441" s="18"/>
      <c r="I441" s="18"/>
      <c r="J441" s="18"/>
      <c r="K441" s="18"/>
    </row>
    <row r="442" spans="1:11" ht="15">
      <c r="A442" s="18"/>
      <c r="C442" s="18"/>
      <c r="D442" s="18"/>
      <c r="E442" s="18"/>
      <c r="F442" s="18"/>
      <c r="G442" s="18"/>
      <c r="H442" s="18"/>
      <c r="I442" s="18"/>
      <c r="J442" s="18"/>
      <c r="K442" s="18"/>
    </row>
    <row r="443" spans="1:11" ht="15">
      <c r="A443" s="18"/>
      <c r="C443" s="18"/>
      <c r="D443" s="18"/>
      <c r="E443" s="18"/>
      <c r="F443" s="18"/>
      <c r="G443" s="18"/>
      <c r="H443" s="18"/>
      <c r="I443" s="18"/>
      <c r="J443" s="18"/>
      <c r="K443" s="18"/>
    </row>
    <row r="444" spans="1:11" ht="15">
      <c r="A444" s="18"/>
      <c r="C444" s="18"/>
      <c r="D444" s="18"/>
      <c r="E444" s="18"/>
      <c r="F444" s="18"/>
      <c r="G444" s="18"/>
      <c r="H444" s="18"/>
      <c r="I444" s="18"/>
      <c r="J444" s="18"/>
      <c r="K444" s="18"/>
    </row>
    <row r="445" spans="1:11" ht="15">
      <c r="A445" s="18"/>
      <c r="C445" s="18"/>
      <c r="D445" s="18"/>
      <c r="E445" s="18"/>
      <c r="F445" s="18"/>
      <c r="G445" s="18"/>
      <c r="H445" s="18"/>
      <c r="I445" s="18"/>
      <c r="J445" s="18"/>
      <c r="K445" s="18"/>
    </row>
    <row r="446" spans="1:11" ht="15">
      <c r="A446" s="18"/>
      <c r="C446" s="18"/>
      <c r="D446" s="18"/>
      <c r="E446" s="18"/>
      <c r="F446" s="18"/>
      <c r="G446" s="18"/>
      <c r="H446" s="18"/>
      <c r="I446" s="18"/>
      <c r="J446" s="18"/>
      <c r="K446" s="18"/>
    </row>
    <row r="447" spans="1:11" ht="15">
      <c r="A447" s="18"/>
      <c r="C447" s="18"/>
      <c r="D447" s="18"/>
      <c r="E447" s="18"/>
      <c r="F447" s="18"/>
      <c r="G447" s="18"/>
      <c r="H447" s="18"/>
      <c r="I447" s="18"/>
      <c r="J447" s="18"/>
      <c r="K447" s="18"/>
    </row>
    <row r="448" spans="1:11" ht="15">
      <c r="A448" s="18"/>
      <c r="C448" s="18"/>
      <c r="D448" s="18"/>
      <c r="E448" s="18"/>
      <c r="F448" s="18"/>
      <c r="G448" s="18"/>
      <c r="H448" s="18"/>
      <c r="I448" s="18"/>
      <c r="J448" s="18"/>
      <c r="K448" s="18"/>
    </row>
    <row r="449" spans="1:11" ht="15">
      <c r="A449" s="18"/>
      <c r="C449" s="18"/>
      <c r="D449" s="18"/>
      <c r="E449" s="18"/>
      <c r="F449" s="18"/>
      <c r="G449" s="18"/>
      <c r="H449" s="18"/>
      <c r="I449" s="18"/>
      <c r="J449" s="18"/>
      <c r="K449" s="18"/>
    </row>
    <row r="450" spans="1:11" ht="15">
      <c r="A450" s="18"/>
      <c r="C450" s="18"/>
      <c r="D450" s="18"/>
      <c r="E450" s="18"/>
      <c r="F450" s="18"/>
      <c r="G450" s="18"/>
      <c r="H450" s="18"/>
      <c r="I450" s="18"/>
      <c r="J450" s="18"/>
      <c r="K450" s="18"/>
    </row>
    <row r="451" spans="1:11" ht="15">
      <c r="A451" s="18"/>
      <c r="C451" s="18"/>
      <c r="D451" s="18"/>
      <c r="E451" s="18"/>
      <c r="F451" s="18"/>
      <c r="G451" s="18"/>
      <c r="H451" s="18"/>
      <c r="I451" s="18"/>
      <c r="J451" s="18"/>
      <c r="K451" s="18"/>
    </row>
    <row r="452" spans="1:11" ht="15">
      <c r="A452" s="18"/>
      <c r="C452" s="18"/>
      <c r="D452" s="18"/>
      <c r="E452" s="18"/>
      <c r="F452" s="18"/>
      <c r="G452" s="18"/>
      <c r="H452" s="18"/>
      <c r="I452" s="18"/>
      <c r="J452" s="18"/>
      <c r="K452" s="18"/>
    </row>
    <row r="453" spans="1:11" ht="15">
      <c r="A453" s="18"/>
      <c r="C453" s="18"/>
      <c r="D453" s="18"/>
      <c r="E453" s="18"/>
      <c r="F453" s="18"/>
      <c r="G453" s="18"/>
      <c r="H453" s="18"/>
      <c r="I453" s="18"/>
      <c r="J453" s="18"/>
      <c r="K453" s="18"/>
    </row>
    <row r="454" spans="1:11" ht="15">
      <c r="A454" s="18"/>
      <c r="C454" s="18"/>
      <c r="D454" s="18"/>
      <c r="E454" s="18"/>
      <c r="F454" s="18"/>
      <c r="G454" s="18"/>
      <c r="H454" s="18"/>
      <c r="I454" s="18"/>
      <c r="J454" s="18"/>
      <c r="K454" s="18"/>
    </row>
    <row r="455" spans="1:11" ht="15">
      <c r="A455" s="18"/>
      <c r="C455" s="18"/>
      <c r="D455" s="18"/>
      <c r="E455" s="18"/>
      <c r="F455" s="18"/>
      <c r="G455" s="18"/>
      <c r="H455" s="18"/>
      <c r="I455" s="18"/>
      <c r="J455" s="18"/>
      <c r="K455" s="18"/>
    </row>
    <row r="456" spans="1:11" ht="15">
      <c r="A456" s="18"/>
      <c r="C456" s="18"/>
      <c r="D456" s="18"/>
      <c r="E456" s="18"/>
      <c r="F456" s="18"/>
      <c r="G456" s="18"/>
      <c r="H456" s="18"/>
      <c r="I456" s="18"/>
      <c r="J456" s="18"/>
      <c r="K456" s="18"/>
    </row>
    <row r="457" spans="1:11" ht="15">
      <c r="A457" s="18"/>
      <c r="C457" s="18"/>
      <c r="D457" s="18"/>
      <c r="E457" s="18"/>
      <c r="F457" s="18"/>
      <c r="G457" s="18"/>
      <c r="H457" s="18"/>
      <c r="I457" s="18"/>
      <c r="J457" s="18"/>
      <c r="K457" s="18"/>
    </row>
    <row r="458" spans="1:11" ht="15">
      <c r="A458" s="18"/>
      <c r="C458" s="18"/>
      <c r="D458" s="18"/>
      <c r="E458" s="18"/>
      <c r="F458" s="18"/>
      <c r="G458" s="18"/>
      <c r="H458" s="18"/>
      <c r="I458" s="18"/>
      <c r="J458" s="18"/>
      <c r="K458" s="18"/>
    </row>
    <row r="459" spans="1:11" ht="15">
      <c r="A459" s="18"/>
      <c r="C459" s="18"/>
      <c r="D459" s="18"/>
      <c r="E459" s="18"/>
      <c r="F459" s="18"/>
      <c r="G459" s="18"/>
      <c r="H459" s="18"/>
      <c r="I459" s="18"/>
      <c r="J459" s="18"/>
      <c r="K459" s="18"/>
    </row>
    <row r="460" spans="1:11" ht="15">
      <c r="A460" s="18"/>
      <c r="C460" s="18"/>
      <c r="D460" s="18"/>
      <c r="E460" s="18"/>
      <c r="F460" s="18"/>
      <c r="G460" s="18"/>
      <c r="H460" s="18"/>
      <c r="I460" s="18"/>
      <c r="J460" s="18"/>
      <c r="K460" s="18"/>
    </row>
    <row r="461" spans="1:11" ht="15">
      <c r="A461" s="18"/>
      <c r="C461" s="18"/>
      <c r="D461" s="18"/>
      <c r="E461" s="18"/>
      <c r="F461" s="18"/>
      <c r="G461" s="18"/>
      <c r="H461" s="18"/>
      <c r="I461" s="18"/>
      <c r="J461" s="18"/>
      <c r="K461" s="18"/>
    </row>
    <row r="462" spans="1:11" ht="15">
      <c r="A462" s="18"/>
      <c r="C462" s="18"/>
      <c r="D462" s="18"/>
      <c r="E462" s="18"/>
      <c r="F462" s="18"/>
      <c r="G462" s="18"/>
      <c r="H462" s="18"/>
      <c r="I462" s="18"/>
      <c r="J462" s="18"/>
      <c r="K462" s="18"/>
    </row>
    <row r="463" spans="1:11" ht="15">
      <c r="A463" s="18"/>
      <c r="C463" s="18"/>
      <c r="D463" s="18"/>
      <c r="E463" s="18"/>
      <c r="F463" s="18"/>
      <c r="G463" s="18"/>
      <c r="H463" s="18"/>
      <c r="I463" s="18"/>
      <c r="J463" s="18"/>
      <c r="K463" s="18"/>
    </row>
    <row r="464" spans="1:11" ht="15">
      <c r="A464" s="18"/>
      <c r="C464" s="18"/>
      <c r="D464" s="18"/>
      <c r="E464" s="18"/>
      <c r="F464" s="18"/>
      <c r="G464" s="18"/>
      <c r="H464" s="18"/>
      <c r="I464" s="18"/>
      <c r="J464" s="18"/>
      <c r="K464" s="18"/>
    </row>
    <row r="465" spans="1:11" ht="15">
      <c r="A465" s="18"/>
      <c r="C465" s="18"/>
      <c r="D465" s="18"/>
      <c r="E465" s="18"/>
      <c r="F465" s="18"/>
      <c r="G465" s="18"/>
      <c r="H465" s="18"/>
      <c r="I465" s="18"/>
      <c r="J465" s="18"/>
      <c r="K465" s="18"/>
    </row>
    <row r="466" spans="1:11" ht="15">
      <c r="A466" s="18"/>
      <c r="C466" s="18"/>
      <c r="D466" s="18"/>
      <c r="E466" s="18"/>
      <c r="F466" s="18"/>
      <c r="G466" s="18"/>
      <c r="H466" s="18"/>
      <c r="I466" s="18"/>
      <c r="J466" s="18"/>
      <c r="K466" s="18"/>
    </row>
    <row r="467" spans="1:11" ht="15">
      <c r="A467" s="18"/>
      <c r="C467" s="18"/>
      <c r="D467" s="18"/>
      <c r="E467" s="18"/>
      <c r="F467" s="18"/>
      <c r="G467" s="18"/>
      <c r="H467" s="18"/>
      <c r="I467" s="18"/>
      <c r="J467" s="18"/>
      <c r="K467" s="18"/>
    </row>
    <row r="468" spans="1:11" ht="15">
      <c r="A468" s="18"/>
      <c r="C468" s="18"/>
      <c r="D468" s="18"/>
      <c r="E468" s="18"/>
      <c r="F468" s="18"/>
      <c r="G468" s="18"/>
      <c r="H468" s="18"/>
      <c r="I468" s="18"/>
      <c r="J468" s="18"/>
      <c r="K468" s="18"/>
    </row>
    <row r="469" spans="1:11" ht="15">
      <c r="A469" s="18"/>
      <c r="C469" s="18"/>
      <c r="D469" s="18"/>
      <c r="E469" s="18"/>
      <c r="F469" s="18"/>
      <c r="G469" s="18"/>
      <c r="H469" s="18"/>
      <c r="I469" s="18"/>
      <c r="J469" s="18"/>
      <c r="K469" s="18"/>
    </row>
    <row r="470" spans="1:11" ht="15">
      <c r="A470" s="18"/>
      <c r="C470" s="18"/>
      <c r="D470" s="18"/>
      <c r="E470" s="18"/>
      <c r="F470" s="18"/>
      <c r="G470" s="18"/>
      <c r="H470" s="18"/>
      <c r="I470" s="18"/>
      <c r="J470" s="18"/>
      <c r="K470" s="18"/>
    </row>
    <row r="471" spans="1:11" ht="15">
      <c r="A471" s="18"/>
      <c r="C471" s="18"/>
      <c r="D471" s="18"/>
      <c r="E471" s="18"/>
      <c r="F471" s="18"/>
      <c r="G471" s="18"/>
      <c r="H471" s="18"/>
      <c r="I471" s="18"/>
      <c r="J471" s="18"/>
      <c r="K471" s="18"/>
    </row>
    <row r="472" spans="1:11" ht="15">
      <c r="A472" s="18"/>
      <c r="C472" s="18"/>
      <c r="D472" s="18"/>
      <c r="E472" s="18"/>
      <c r="F472" s="18"/>
      <c r="G472" s="18"/>
      <c r="H472" s="18"/>
      <c r="I472" s="18"/>
      <c r="J472" s="18"/>
      <c r="K472" s="18"/>
    </row>
    <row r="473" spans="1:11" ht="15">
      <c r="A473" s="18"/>
      <c r="C473" s="18"/>
      <c r="D473" s="18"/>
      <c r="E473" s="18"/>
      <c r="F473" s="18"/>
      <c r="G473" s="18"/>
      <c r="H473" s="18"/>
      <c r="I473" s="18"/>
      <c r="J473" s="18"/>
      <c r="K473" s="18"/>
    </row>
    <row r="474" spans="1:11" ht="15">
      <c r="A474" s="18"/>
      <c r="C474" s="18"/>
      <c r="D474" s="18"/>
      <c r="E474" s="18"/>
      <c r="F474" s="18"/>
      <c r="G474" s="18"/>
      <c r="H474" s="18"/>
      <c r="I474" s="18"/>
      <c r="J474" s="18"/>
      <c r="K474" s="18"/>
    </row>
    <row r="475" spans="1:11" ht="15">
      <c r="A475" s="18"/>
      <c r="C475" s="18"/>
      <c r="D475" s="18"/>
      <c r="E475" s="18"/>
      <c r="F475" s="18"/>
      <c r="G475" s="18"/>
      <c r="H475" s="18"/>
      <c r="I475" s="18"/>
      <c r="J475" s="18"/>
      <c r="K475" s="18"/>
    </row>
    <row r="476" spans="1:11" ht="15">
      <c r="A476" s="18"/>
      <c r="C476" s="18"/>
      <c r="D476" s="18"/>
      <c r="E476" s="18"/>
      <c r="F476" s="18"/>
      <c r="G476" s="18"/>
      <c r="H476" s="18"/>
      <c r="I476" s="18"/>
      <c r="J476" s="18"/>
      <c r="K476" s="18"/>
    </row>
    <row r="477" spans="1:11" ht="15">
      <c r="A477" s="18"/>
      <c r="C477" s="18"/>
      <c r="D477" s="18"/>
      <c r="E477" s="18"/>
      <c r="F477" s="18"/>
      <c r="G477" s="18"/>
      <c r="H477" s="18"/>
      <c r="I477" s="18"/>
      <c r="J477" s="18"/>
      <c r="K477" s="18"/>
    </row>
    <row r="478" spans="1:11" ht="15">
      <c r="A478" s="18"/>
      <c r="C478" s="18"/>
      <c r="D478" s="18"/>
      <c r="E478" s="18"/>
      <c r="F478" s="18"/>
      <c r="G478" s="18"/>
      <c r="H478" s="18"/>
      <c r="I478" s="18"/>
      <c r="J478" s="18"/>
      <c r="K478" s="18"/>
    </row>
    <row r="479" spans="1:11" ht="15">
      <c r="A479" s="18"/>
      <c r="C479" s="18"/>
      <c r="D479" s="18"/>
      <c r="E479" s="18"/>
      <c r="F479" s="18"/>
      <c r="G479" s="18"/>
      <c r="H479" s="18"/>
      <c r="I479" s="18"/>
      <c r="J479" s="18"/>
      <c r="K479" s="18"/>
    </row>
    <row r="480" spans="1:11" ht="15">
      <c r="A480" s="18"/>
      <c r="C480" s="18"/>
      <c r="D480" s="18"/>
      <c r="E480" s="18"/>
      <c r="F480" s="18"/>
      <c r="G480" s="18"/>
      <c r="H480" s="18"/>
      <c r="I480" s="18"/>
      <c r="J480" s="18"/>
      <c r="K480" s="18"/>
    </row>
    <row r="481" spans="1:11" ht="15">
      <c r="A481" s="18"/>
      <c r="C481" s="18"/>
      <c r="D481" s="18"/>
      <c r="E481" s="18"/>
      <c r="F481" s="18"/>
      <c r="G481" s="18"/>
      <c r="H481" s="18"/>
      <c r="I481" s="18"/>
      <c r="J481" s="18"/>
      <c r="K481" s="18"/>
    </row>
    <row r="482" spans="1:11" ht="15">
      <c r="A482" s="18"/>
      <c r="C482" s="18"/>
      <c r="D482" s="18"/>
      <c r="E482" s="18"/>
      <c r="F482" s="18"/>
      <c r="G482" s="18"/>
      <c r="H482" s="18"/>
      <c r="I482" s="18"/>
      <c r="J482" s="18"/>
      <c r="K482" s="18"/>
    </row>
    <row r="483" spans="1:11" ht="15">
      <c r="A483" s="18"/>
      <c r="C483" s="18"/>
      <c r="D483" s="18"/>
      <c r="E483" s="18"/>
      <c r="F483" s="18"/>
      <c r="G483" s="18"/>
      <c r="H483" s="18"/>
      <c r="I483" s="18"/>
      <c r="J483" s="18"/>
      <c r="K483" s="18"/>
    </row>
    <row r="484" spans="1:11" ht="15">
      <c r="A484" s="18"/>
      <c r="C484" s="18"/>
      <c r="D484" s="18"/>
      <c r="E484" s="18"/>
      <c r="F484" s="18"/>
      <c r="G484" s="18"/>
      <c r="H484" s="18"/>
      <c r="I484" s="18"/>
      <c r="J484" s="18"/>
      <c r="K484" s="18"/>
    </row>
    <row r="485" spans="1:11" ht="15">
      <c r="A485" s="18"/>
      <c r="C485" s="18"/>
      <c r="D485" s="18"/>
      <c r="E485" s="18"/>
      <c r="F485" s="18"/>
      <c r="G485" s="18"/>
      <c r="H485" s="18"/>
      <c r="I485" s="18"/>
      <c r="J485" s="18"/>
      <c r="K485" s="18"/>
    </row>
    <row r="486" spans="1:11" ht="15">
      <c r="A486" s="18"/>
      <c r="C486" s="18"/>
      <c r="D486" s="18"/>
      <c r="E486" s="18"/>
      <c r="F486" s="18"/>
      <c r="G486" s="18"/>
      <c r="H486" s="18"/>
      <c r="I486" s="18"/>
      <c r="J486" s="18"/>
      <c r="K486" s="18"/>
    </row>
    <row r="487" spans="1:11" ht="15">
      <c r="A487" s="18"/>
      <c r="C487" s="18"/>
      <c r="D487" s="18"/>
      <c r="E487" s="18"/>
      <c r="F487" s="18"/>
      <c r="G487" s="18"/>
      <c r="H487" s="18"/>
      <c r="I487" s="18"/>
      <c r="J487" s="18"/>
      <c r="K487" s="18"/>
    </row>
    <row r="488" spans="1:11" ht="15">
      <c r="A488" s="18"/>
      <c r="C488" s="18"/>
      <c r="D488" s="18"/>
      <c r="E488" s="18"/>
      <c r="F488" s="18"/>
      <c r="G488" s="18"/>
      <c r="H488" s="18"/>
      <c r="I488" s="18"/>
      <c r="J488" s="18"/>
      <c r="K488" s="18"/>
    </row>
    <row r="489" spans="1:11" ht="15">
      <c r="A489" s="18"/>
      <c r="C489" s="18"/>
      <c r="D489" s="18"/>
      <c r="E489" s="18"/>
      <c r="F489" s="18"/>
      <c r="G489" s="18"/>
      <c r="H489" s="18"/>
      <c r="I489" s="18"/>
      <c r="J489" s="18"/>
      <c r="K489" s="18"/>
    </row>
    <row r="490" spans="1:11" ht="15">
      <c r="A490" s="18"/>
      <c r="C490" s="18"/>
      <c r="D490" s="18"/>
      <c r="E490" s="18"/>
      <c r="F490" s="18"/>
      <c r="G490" s="18"/>
      <c r="H490" s="18"/>
      <c r="I490" s="18"/>
      <c r="J490" s="18"/>
      <c r="K490" s="18"/>
    </row>
    <row r="491" spans="1:11" ht="15">
      <c r="A491" s="18"/>
      <c r="C491" s="18"/>
      <c r="D491" s="18"/>
      <c r="E491" s="18"/>
      <c r="F491" s="18"/>
      <c r="G491" s="18"/>
      <c r="H491" s="18"/>
      <c r="I491" s="18"/>
      <c r="J491" s="18"/>
      <c r="K491" s="18"/>
    </row>
    <row r="492" spans="1:11" ht="15">
      <c r="A492" s="18"/>
      <c r="C492" s="18"/>
      <c r="D492" s="18"/>
      <c r="E492" s="18"/>
      <c r="F492" s="18"/>
      <c r="G492" s="18"/>
      <c r="H492" s="18"/>
      <c r="I492" s="18"/>
      <c r="J492" s="18"/>
      <c r="K492" s="18"/>
    </row>
    <row r="493" spans="1:11" ht="15">
      <c r="A493" s="18"/>
      <c r="C493" s="18"/>
      <c r="D493" s="18"/>
      <c r="E493" s="18"/>
      <c r="F493" s="18"/>
      <c r="G493" s="18"/>
      <c r="H493" s="18"/>
      <c r="I493" s="18"/>
      <c r="J493" s="18"/>
      <c r="K493" s="18"/>
    </row>
    <row r="494" spans="1:11" ht="15">
      <c r="A494" s="18"/>
      <c r="C494" s="18"/>
      <c r="D494" s="18"/>
      <c r="E494" s="18"/>
      <c r="F494" s="18"/>
      <c r="G494" s="18"/>
      <c r="H494" s="18"/>
      <c r="I494" s="18"/>
      <c r="J494" s="18"/>
      <c r="K494" s="18"/>
    </row>
    <row r="495" spans="1:11" ht="15">
      <c r="A495" s="18"/>
      <c r="C495" s="18"/>
      <c r="D495" s="18"/>
      <c r="E495" s="18"/>
      <c r="F495" s="18"/>
      <c r="G495" s="18"/>
      <c r="H495" s="18"/>
      <c r="I495" s="18"/>
      <c r="J495" s="18"/>
      <c r="K495" s="18"/>
    </row>
    <row r="496" spans="1:11" ht="15">
      <c r="A496" s="18"/>
      <c r="C496" s="18"/>
      <c r="D496" s="18"/>
      <c r="E496" s="18"/>
      <c r="F496" s="18"/>
      <c r="G496" s="18"/>
      <c r="H496" s="18"/>
      <c r="I496" s="18"/>
      <c r="J496" s="18"/>
      <c r="K496" s="18"/>
    </row>
    <row r="497" spans="1:11" ht="15">
      <c r="A497" s="18"/>
      <c r="C497" s="18"/>
      <c r="D497" s="18"/>
      <c r="E497" s="18"/>
      <c r="F497" s="18"/>
      <c r="G497" s="18"/>
      <c r="H497" s="18"/>
      <c r="I497" s="18"/>
      <c r="J497" s="18"/>
      <c r="K497" s="18"/>
    </row>
    <row r="498" spans="1:11" ht="15">
      <c r="A498" s="18"/>
      <c r="C498" s="18"/>
      <c r="D498" s="18"/>
      <c r="E498" s="18"/>
      <c r="F498" s="18"/>
      <c r="G498" s="18"/>
      <c r="H498" s="18"/>
      <c r="I498" s="18"/>
      <c r="J498" s="18"/>
      <c r="K498" s="18"/>
    </row>
    <row r="499" spans="1:11" ht="15">
      <c r="A499" s="18"/>
      <c r="C499" s="18"/>
      <c r="D499" s="18"/>
      <c r="E499" s="18"/>
      <c r="F499" s="18"/>
      <c r="G499" s="18"/>
      <c r="H499" s="18"/>
      <c r="I499" s="18"/>
      <c r="J499" s="18"/>
      <c r="K499" s="18"/>
    </row>
    <row r="500" spans="1:11" ht="15">
      <c r="A500" s="18"/>
      <c r="C500" s="18"/>
      <c r="D500" s="18"/>
      <c r="E500" s="18"/>
      <c r="F500" s="18"/>
      <c r="G500" s="18"/>
      <c r="H500" s="18"/>
      <c r="I500" s="18"/>
      <c r="J500" s="18"/>
      <c r="K500" s="18"/>
    </row>
    <row r="501" spans="1:11" ht="15">
      <c r="A501" s="18"/>
      <c r="C501" s="18"/>
      <c r="D501" s="18"/>
      <c r="E501" s="18"/>
      <c r="F501" s="18"/>
      <c r="G501" s="18"/>
      <c r="H501" s="18"/>
      <c r="I501" s="18"/>
      <c r="J501" s="18"/>
      <c r="K501" s="18"/>
    </row>
    <row r="502" spans="1:11" ht="15">
      <c r="A502" s="18"/>
      <c r="C502" s="18"/>
      <c r="D502" s="18"/>
      <c r="E502" s="18"/>
      <c r="F502" s="18"/>
      <c r="G502" s="18"/>
      <c r="H502" s="18"/>
      <c r="I502" s="18"/>
      <c r="J502" s="18"/>
      <c r="K502" s="18"/>
    </row>
    <row r="503" spans="1:11" ht="15">
      <c r="A503" s="18"/>
      <c r="C503" s="18"/>
      <c r="D503" s="18"/>
      <c r="E503" s="18"/>
      <c r="F503" s="18"/>
      <c r="G503" s="18"/>
      <c r="H503" s="18"/>
      <c r="I503" s="18"/>
      <c r="J503" s="18"/>
      <c r="K503" s="18"/>
    </row>
    <row r="504" spans="1:11" ht="15">
      <c r="A504" s="18"/>
      <c r="C504" s="18"/>
      <c r="D504" s="18"/>
      <c r="E504" s="18"/>
      <c r="F504" s="18"/>
      <c r="G504" s="18"/>
      <c r="H504" s="18"/>
      <c r="I504" s="18"/>
      <c r="J504" s="18"/>
      <c r="K504" s="18"/>
    </row>
    <row r="505" spans="1:11" ht="15">
      <c r="A505" s="18"/>
      <c r="C505" s="18"/>
      <c r="D505" s="18"/>
      <c r="E505" s="18"/>
      <c r="F505" s="18"/>
      <c r="G505" s="18"/>
      <c r="H505" s="18"/>
      <c r="I505" s="18"/>
      <c r="J505" s="18"/>
      <c r="K505" s="18"/>
    </row>
    <row r="506" spans="1:11" ht="15">
      <c r="A506" s="18"/>
      <c r="C506" s="18"/>
      <c r="D506" s="18"/>
      <c r="E506" s="18"/>
      <c r="F506" s="18"/>
      <c r="G506" s="18"/>
      <c r="H506" s="18"/>
      <c r="I506" s="18"/>
      <c r="J506" s="18"/>
      <c r="K506" s="18"/>
    </row>
    <row r="507" spans="1:11" ht="15">
      <c r="A507" s="18"/>
      <c r="C507" s="18"/>
      <c r="D507" s="18"/>
      <c r="E507" s="18"/>
      <c r="F507" s="18"/>
      <c r="G507" s="18"/>
      <c r="H507" s="18"/>
      <c r="I507" s="18"/>
      <c r="J507" s="18"/>
      <c r="K507" s="18"/>
    </row>
    <row r="508" spans="1:11" ht="15">
      <c r="A508" s="18"/>
      <c r="C508" s="18"/>
      <c r="D508" s="18"/>
      <c r="E508" s="18"/>
      <c r="F508" s="18"/>
      <c r="G508" s="18"/>
      <c r="H508" s="18"/>
      <c r="I508" s="18"/>
      <c r="J508" s="18"/>
      <c r="K508" s="18"/>
    </row>
    <row r="509" spans="1:11" ht="15">
      <c r="A509" s="18"/>
      <c r="C509" s="18"/>
      <c r="D509" s="18"/>
      <c r="E509" s="18"/>
      <c r="F509" s="18"/>
      <c r="G509" s="18"/>
      <c r="H509" s="18"/>
      <c r="I509" s="18"/>
      <c r="J509" s="18"/>
      <c r="K509" s="18"/>
    </row>
    <row r="510" spans="1:11" ht="15">
      <c r="A510" s="18"/>
      <c r="C510" s="18"/>
      <c r="D510" s="18"/>
      <c r="E510" s="18"/>
      <c r="F510" s="18"/>
      <c r="G510" s="18"/>
      <c r="H510" s="18"/>
      <c r="I510" s="18"/>
      <c r="J510" s="18"/>
      <c r="K510" s="18"/>
    </row>
    <row r="511" spans="1:11" ht="15">
      <c r="A511" s="18"/>
      <c r="C511" s="18"/>
      <c r="D511" s="18"/>
      <c r="E511" s="18"/>
      <c r="F511" s="18"/>
      <c r="G511" s="18"/>
      <c r="H511" s="18"/>
      <c r="I511" s="18"/>
      <c r="J511" s="18"/>
      <c r="K511" s="18"/>
    </row>
    <row r="512" spans="1:11" ht="15">
      <c r="A512" s="18"/>
      <c r="C512" s="18"/>
      <c r="D512" s="18"/>
      <c r="E512" s="18"/>
      <c r="F512" s="18"/>
      <c r="G512" s="18"/>
      <c r="H512" s="18"/>
      <c r="I512" s="18"/>
      <c r="J512" s="18"/>
      <c r="K512" s="18"/>
    </row>
    <row r="513" spans="1:11" ht="15">
      <c r="A513" s="18"/>
      <c r="C513" s="18"/>
      <c r="D513" s="18"/>
      <c r="E513" s="18"/>
      <c r="F513" s="18"/>
      <c r="G513" s="18"/>
      <c r="H513" s="18"/>
      <c r="I513" s="18"/>
      <c r="J513" s="18"/>
      <c r="K513" s="18"/>
    </row>
    <row r="514" spans="1:11" ht="15">
      <c r="A514" s="18"/>
      <c r="C514" s="18"/>
      <c r="D514" s="18"/>
      <c r="E514" s="18"/>
      <c r="F514" s="18"/>
      <c r="G514" s="18"/>
      <c r="H514" s="18"/>
      <c r="I514" s="18"/>
      <c r="J514" s="18"/>
      <c r="K514" s="18"/>
    </row>
    <row r="515" spans="1:11" ht="15">
      <c r="A515" s="18"/>
      <c r="C515" s="18"/>
      <c r="D515" s="18"/>
      <c r="E515" s="18"/>
      <c r="F515" s="18"/>
      <c r="G515" s="18"/>
      <c r="H515" s="18"/>
      <c r="I515" s="18"/>
      <c r="J515" s="18"/>
      <c r="K515" s="18"/>
    </row>
    <row r="516" spans="1:11" ht="15">
      <c r="A516" s="18"/>
      <c r="C516" s="18"/>
      <c r="D516" s="18"/>
      <c r="E516" s="18"/>
      <c r="F516" s="18"/>
      <c r="G516" s="18"/>
      <c r="H516" s="18"/>
      <c r="I516" s="18"/>
      <c r="J516" s="18"/>
      <c r="K516" s="18"/>
    </row>
    <row r="517" spans="1:11" ht="15">
      <c r="A517" s="18"/>
      <c r="C517" s="18"/>
      <c r="D517" s="18"/>
      <c r="E517" s="18"/>
      <c r="F517" s="18"/>
      <c r="G517" s="18"/>
      <c r="H517" s="18"/>
      <c r="I517" s="18"/>
      <c r="J517" s="18"/>
      <c r="K517" s="18"/>
    </row>
    <row r="518" spans="1:11" ht="15">
      <c r="A518" s="18"/>
      <c r="C518" s="18"/>
      <c r="D518" s="18"/>
      <c r="E518" s="18"/>
      <c r="F518" s="18"/>
      <c r="G518" s="18"/>
      <c r="H518" s="18"/>
      <c r="I518" s="18"/>
      <c r="J518" s="18"/>
      <c r="K518" s="18"/>
    </row>
    <row r="519" spans="1:11" ht="15">
      <c r="A519" s="18"/>
      <c r="C519" s="18"/>
      <c r="D519" s="18"/>
      <c r="E519" s="18"/>
      <c r="F519" s="18"/>
      <c r="G519" s="18"/>
      <c r="H519" s="18"/>
      <c r="I519" s="18"/>
      <c r="J519" s="18"/>
      <c r="K519" s="18"/>
    </row>
    <row r="520" spans="1:11" ht="15">
      <c r="A520" s="18"/>
      <c r="C520" s="18"/>
      <c r="D520" s="18"/>
      <c r="E520" s="18"/>
      <c r="F520" s="18"/>
      <c r="G520" s="18"/>
      <c r="H520" s="18"/>
      <c r="I520" s="18"/>
      <c r="J520" s="18"/>
      <c r="K520" s="18"/>
    </row>
    <row r="521" spans="1:11" ht="15">
      <c r="A521" s="18"/>
      <c r="C521" s="18"/>
      <c r="D521" s="18"/>
      <c r="E521" s="18"/>
      <c r="F521" s="18"/>
      <c r="G521" s="18"/>
      <c r="H521" s="18"/>
      <c r="I521" s="18"/>
      <c r="J521" s="18"/>
      <c r="K521" s="18"/>
    </row>
    <row r="522" spans="1:11" ht="15">
      <c r="A522" s="18"/>
      <c r="C522" s="18"/>
      <c r="D522" s="18"/>
      <c r="E522" s="18"/>
      <c r="F522" s="18"/>
      <c r="G522" s="18"/>
      <c r="H522" s="18"/>
      <c r="I522" s="18"/>
      <c r="J522" s="18"/>
      <c r="K522" s="18"/>
    </row>
    <row r="523" spans="1:11" ht="15">
      <c r="A523" s="18"/>
      <c r="C523" s="18"/>
      <c r="D523" s="18"/>
      <c r="E523" s="18"/>
      <c r="F523" s="18"/>
      <c r="G523" s="18"/>
      <c r="H523" s="18"/>
      <c r="I523" s="18"/>
      <c r="J523" s="18"/>
      <c r="K523" s="18"/>
    </row>
    <row r="524" spans="1:11" ht="15">
      <c r="A524" s="18"/>
      <c r="C524" s="18"/>
      <c r="D524" s="18"/>
      <c r="E524" s="18"/>
      <c r="F524" s="18"/>
      <c r="G524" s="18"/>
      <c r="H524" s="18"/>
      <c r="I524" s="18"/>
      <c r="J524" s="18"/>
      <c r="K524" s="18"/>
    </row>
    <row r="525" spans="1:11" ht="15">
      <c r="A525" s="18"/>
      <c r="C525" s="18"/>
      <c r="D525" s="18"/>
      <c r="E525" s="18"/>
      <c r="F525" s="18"/>
      <c r="G525" s="18"/>
      <c r="H525" s="18"/>
      <c r="I525" s="18"/>
      <c r="J525" s="18"/>
      <c r="K525" s="18"/>
    </row>
    <row r="526" spans="1:11" ht="15">
      <c r="A526" s="18"/>
      <c r="C526" s="18"/>
      <c r="D526" s="18"/>
      <c r="E526" s="18"/>
      <c r="F526" s="18"/>
      <c r="G526" s="18"/>
      <c r="H526" s="18"/>
      <c r="I526" s="18"/>
      <c r="J526" s="18"/>
      <c r="K526" s="18"/>
    </row>
    <row r="527" spans="1:11" ht="15">
      <c r="A527" s="18"/>
      <c r="C527" s="18"/>
      <c r="D527" s="18"/>
      <c r="E527" s="18"/>
      <c r="F527" s="18"/>
      <c r="G527" s="18"/>
      <c r="H527" s="18"/>
      <c r="I527" s="18"/>
      <c r="J527" s="18"/>
      <c r="K527" s="18"/>
    </row>
    <row r="528" spans="1:11" ht="15">
      <c r="A528" s="18"/>
      <c r="C528" s="18"/>
      <c r="D528" s="18"/>
      <c r="E528" s="18"/>
      <c r="F528" s="18"/>
      <c r="G528" s="18"/>
      <c r="H528" s="18"/>
      <c r="I528" s="18"/>
      <c r="J528" s="18"/>
      <c r="K528" s="18"/>
    </row>
    <row r="529" spans="1:11" ht="15">
      <c r="A529" s="18"/>
      <c r="C529" s="18"/>
      <c r="D529" s="18"/>
      <c r="E529" s="18"/>
      <c r="F529" s="18"/>
      <c r="G529" s="18"/>
      <c r="H529" s="18"/>
      <c r="I529" s="18"/>
      <c r="J529" s="18"/>
      <c r="K529" s="18"/>
    </row>
    <row r="530" spans="1:11" ht="15">
      <c r="A530" s="18"/>
      <c r="C530" s="18"/>
      <c r="D530" s="18"/>
      <c r="E530" s="18"/>
      <c r="F530" s="18"/>
      <c r="G530" s="18"/>
      <c r="H530" s="18"/>
      <c r="I530" s="18"/>
      <c r="J530" s="18"/>
      <c r="K530" s="18"/>
    </row>
    <row r="531" spans="1:11" ht="15">
      <c r="A531" s="18"/>
      <c r="C531" s="18"/>
      <c r="D531" s="18"/>
      <c r="E531" s="18"/>
      <c r="F531" s="18"/>
      <c r="G531" s="18"/>
      <c r="H531" s="18"/>
      <c r="I531" s="18"/>
      <c r="J531" s="18"/>
      <c r="K531" s="18"/>
    </row>
    <row r="532" spans="1:11" ht="15">
      <c r="A532" s="18"/>
      <c r="C532" s="18"/>
      <c r="D532" s="18"/>
      <c r="E532" s="18"/>
      <c r="F532" s="18"/>
      <c r="G532" s="18"/>
      <c r="H532" s="18"/>
      <c r="I532" s="18"/>
      <c r="J532" s="18"/>
      <c r="K532" s="18"/>
    </row>
    <row r="533" spans="1:11" ht="15">
      <c r="A533" s="18"/>
      <c r="C533" s="18"/>
      <c r="D533" s="18"/>
      <c r="E533" s="18"/>
      <c r="F533" s="18"/>
      <c r="G533" s="18"/>
      <c r="H533" s="18"/>
      <c r="I533" s="18"/>
      <c r="J533" s="18"/>
      <c r="K533" s="18"/>
    </row>
    <row r="534" spans="1:11" ht="15">
      <c r="A534" s="18"/>
      <c r="C534" s="18"/>
      <c r="D534" s="18"/>
      <c r="E534" s="18"/>
      <c r="F534" s="18"/>
      <c r="G534" s="18"/>
      <c r="H534" s="18"/>
      <c r="I534" s="18"/>
      <c r="J534" s="18"/>
      <c r="K534" s="18"/>
    </row>
    <row r="535" spans="1:11" ht="15">
      <c r="A535" s="18"/>
      <c r="C535" s="18"/>
      <c r="D535" s="18"/>
      <c r="E535" s="18"/>
      <c r="F535" s="18"/>
      <c r="G535" s="18"/>
      <c r="H535" s="18"/>
      <c r="I535" s="18"/>
      <c r="J535" s="18"/>
      <c r="K535" s="18"/>
    </row>
    <row r="536" spans="1:11" ht="15">
      <c r="A536" s="18"/>
      <c r="C536" s="18"/>
      <c r="D536" s="18"/>
      <c r="E536" s="18"/>
      <c r="F536" s="18"/>
      <c r="G536" s="18"/>
      <c r="H536" s="18"/>
      <c r="I536" s="18"/>
      <c r="J536" s="18"/>
      <c r="K536" s="18"/>
    </row>
    <row r="537" spans="1:11" ht="15">
      <c r="A537" s="18"/>
      <c r="C537" s="18"/>
      <c r="D537" s="18"/>
      <c r="E537" s="18"/>
      <c r="F537" s="18"/>
      <c r="G537" s="18"/>
      <c r="H537" s="18"/>
      <c r="I537" s="18"/>
      <c r="J537" s="18"/>
      <c r="K537" s="18"/>
    </row>
    <row r="538" spans="1:11" ht="15">
      <c r="A538" s="18"/>
      <c r="C538" s="18"/>
      <c r="D538" s="18"/>
      <c r="E538" s="18"/>
      <c r="F538" s="18"/>
      <c r="G538" s="18"/>
      <c r="H538" s="18"/>
      <c r="I538" s="18"/>
      <c r="J538" s="18"/>
      <c r="K538" s="18"/>
    </row>
    <row r="539" spans="1:11" ht="15">
      <c r="A539" s="18"/>
      <c r="C539" s="18"/>
      <c r="D539" s="18"/>
      <c r="E539" s="18"/>
      <c r="F539" s="18"/>
      <c r="G539" s="18"/>
      <c r="H539" s="18"/>
      <c r="I539" s="18"/>
      <c r="J539" s="18"/>
      <c r="K539" s="18"/>
    </row>
    <row r="540" spans="1:11" ht="15">
      <c r="A540" s="18"/>
      <c r="C540" s="18"/>
      <c r="D540" s="18"/>
      <c r="E540" s="18"/>
      <c r="F540" s="18"/>
      <c r="G540" s="18"/>
      <c r="H540" s="18"/>
      <c r="I540" s="18"/>
      <c r="J540" s="18"/>
      <c r="K540" s="18"/>
    </row>
    <row r="541" spans="1:11" ht="15">
      <c r="A541" s="18"/>
      <c r="C541" s="18"/>
      <c r="D541" s="18"/>
      <c r="E541" s="18"/>
      <c r="F541" s="18"/>
      <c r="G541" s="18"/>
      <c r="H541" s="18"/>
      <c r="I541" s="18"/>
      <c r="J541" s="18"/>
      <c r="K541" s="18"/>
    </row>
    <row r="542" spans="1:11" ht="15">
      <c r="A542" s="18"/>
      <c r="C542" s="18"/>
      <c r="D542" s="18"/>
      <c r="E542" s="18"/>
      <c r="F542" s="18"/>
      <c r="G542" s="18"/>
      <c r="H542" s="18"/>
      <c r="I542" s="18"/>
      <c r="J542" s="18"/>
      <c r="K542" s="18"/>
    </row>
    <row r="543" spans="1:11" ht="15">
      <c r="A543" s="18"/>
      <c r="C543" s="18"/>
      <c r="D543" s="18"/>
      <c r="E543" s="18"/>
      <c r="F543" s="18"/>
      <c r="G543" s="18"/>
      <c r="H543" s="18"/>
      <c r="I543" s="18"/>
      <c r="J543" s="18"/>
      <c r="K543" s="18"/>
    </row>
    <row r="544" spans="1:11" ht="15">
      <c r="A544" s="18"/>
      <c r="C544" s="18"/>
      <c r="D544" s="18"/>
      <c r="E544" s="18"/>
      <c r="F544" s="18"/>
      <c r="G544" s="18"/>
      <c r="H544" s="18"/>
      <c r="I544" s="18"/>
      <c r="J544" s="18"/>
      <c r="K544" s="18"/>
    </row>
    <row r="545" spans="1:11" ht="15">
      <c r="A545" s="18"/>
      <c r="C545" s="18"/>
      <c r="D545" s="18"/>
      <c r="E545" s="18"/>
      <c r="F545" s="18"/>
      <c r="G545" s="18"/>
      <c r="H545" s="18"/>
      <c r="I545" s="18"/>
      <c r="J545" s="18"/>
      <c r="K545" s="18"/>
    </row>
    <row r="546" spans="1:11" ht="15">
      <c r="A546" s="18"/>
      <c r="C546" s="18"/>
      <c r="D546" s="18"/>
      <c r="E546" s="18"/>
      <c r="F546" s="18"/>
      <c r="G546" s="18"/>
      <c r="H546" s="18"/>
      <c r="I546" s="18"/>
      <c r="J546" s="18"/>
      <c r="K546" s="18"/>
    </row>
    <row r="547" spans="1:11" ht="15">
      <c r="A547" s="18"/>
      <c r="C547" s="18"/>
      <c r="D547" s="18"/>
      <c r="E547" s="18"/>
      <c r="F547" s="18"/>
      <c r="G547" s="18"/>
      <c r="H547" s="18"/>
      <c r="I547" s="18"/>
      <c r="J547" s="18"/>
      <c r="K547" s="18"/>
    </row>
    <row r="548" spans="1:11" ht="15">
      <c r="A548" s="18"/>
      <c r="C548" s="18"/>
      <c r="D548" s="18"/>
      <c r="E548" s="18"/>
      <c r="F548" s="18"/>
      <c r="G548" s="18"/>
      <c r="H548" s="18"/>
      <c r="I548" s="18"/>
      <c r="J548" s="18"/>
      <c r="K548" s="18"/>
    </row>
    <row r="549" spans="1:11" ht="15">
      <c r="A549" s="18"/>
      <c r="C549" s="18"/>
      <c r="D549" s="18"/>
      <c r="E549" s="18"/>
      <c r="F549" s="18"/>
      <c r="G549" s="18"/>
      <c r="H549" s="18"/>
      <c r="I549" s="18"/>
      <c r="J549" s="18"/>
      <c r="K549" s="18"/>
    </row>
    <row r="550" spans="1:11" ht="15">
      <c r="A550" s="18"/>
      <c r="C550" s="18"/>
      <c r="D550" s="18"/>
      <c r="E550" s="18"/>
      <c r="F550" s="18"/>
      <c r="G550" s="18"/>
      <c r="H550" s="18"/>
      <c r="I550" s="18"/>
      <c r="J550" s="18"/>
      <c r="K550" s="18"/>
    </row>
    <row r="551" spans="1:11" ht="15">
      <c r="A551" s="18"/>
      <c r="C551" s="18"/>
      <c r="D551" s="18"/>
      <c r="E551" s="18"/>
      <c r="F551" s="18"/>
      <c r="G551" s="18"/>
      <c r="H551" s="18"/>
      <c r="I551" s="18"/>
      <c r="J551" s="18"/>
      <c r="K551" s="18"/>
    </row>
    <row r="552" spans="1:11" ht="15">
      <c r="A552" s="18"/>
      <c r="C552" s="18"/>
      <c r="D552" s="18"/>
      <c r="E552" s="18"/>
      <c r="F552" s="18"/>
      <c r="G552" s="18"/>
      <c r="H552" s="18"/>
      <c r="I552" s="18"/>
      <c r="J552" s="18"/>
      <c r="K552" s="18"/>
    </row>
    <row r="553" spans="1:11" ht="15">
      <c r="A553" s="18"/>
      <c r="C553" s="18"/>
      <c r="D553" s="18"/>
      <c r="E553" s="18"/>
      <c r="F553" s="18"/>
      <c r="G553" s="18"/>
      <c r="H553" s="18"/>
      <c r="I553" s="18"/>
      <c r="J553" s="18"/>
      <c r="K553" s="18"/>
    </row>
    <row r="554" spans="1:11" ht="15">
      <c r="A554" s="18"/>
      <c r="C554" s="18"/>
      <c r="D554" s="18"/>
      <c r="E554" s="18"/>
      <c r="F554" s="18"/>
      <c r="G554" s="18"/>
      <c r="H554" s="18"/>
      <c r="I554" s="18"/>
      <c r="J554" s="18"/>
      <c r="K554" s="18"/>
    </row>
    <row r="555" spans="1:11" ht="15">
      <c r="A555" s="18"/>
      <c r="C555" s="18"/>
      <c r="D555" s="18"/>
      <c r="E555" s="18"/>
      <c r="F555" s="18"/>
      <c r="G555" s="18"/>
      <c r="H555" s="18"/>
      <c r="I555" s="18"/>
      <c r="J555" s="18"/>
      <c r="K555" s="18"/>
    </row>
    <row r="556" spans="1:11" ht="15">
      <c r="A556" s="18"/>
      <c r="C556" s="18"/>
      <c r="D556" s="18"/>
      <c r="E556" s="18"/>
      <c r="F556" s="18"/>
      <c r="G556" s="18"/>
      <c r="H556" s="18"/>
      <c r="I556" s="18"/>
      <c r="J556" s="18"/>
      <c r="K556" s="18"/>
    </row>
    <row r="557" spans="1:11" ht="15">
      <c r="A557" s="18"/>
      <c r="C557" s="18"/>
      <c r="D557" s="18"/>
      <c r="E557" s="18"/>
      <c r="F557" s="18"/>
      <c r="G557" s="18"/>
      <c r="H557" s="18"/>
      <c r="I557" s="18"/>
      <c r="J557" s="18"/>
      <c r="K557" s="18"/>
    </row>
    <row r="558" spans="1:11" ht="15">
      <c r="A558" s="18"/>
      <c r="C558" s="18"/>
      <c r="D558" s="18"/>
      <c r="E558" s="18"/>
      <c r="F558" s="18"/>
      <c r="G558" s="18"/>
      <c r="H558" s="18"/>
      <c r="I558" s="18"/>
      <c r="J558" s="18"/>
      <c r="K558" s="18"/>
    </row>
    <row r="559" spans="1:11" ht="15">
      <c r="A559" s="18"/>
      <c r="C559" s="18"/>
      <c r="D559" s="18"/>
      <c r="E559" s="18"/>
      <c r="F559" s="18"/>
      <c r="G559" s="18"/>
      <c r="H559" s="18"/>
      <c r="I559" s="18"/>
      <c r="J559" s="18"/>
      <c r="K559" s="18"/>
    </row>
    <row r="560" spans="1:11" ht="15">
      <c r="A560" s="18"/>
      <c r="C560" s="18"/>
      <c r="D560" s="18"/>
      <c r="E560" s="18"/>
      <c r="F560" s="18"/>
      <c r="G560" s="18"/>
      <c r="H560" s="18"/>
      <c r="I560" s="18"/>
      <c r="J560" s="18"/>
      <c r="K560" s="18"/>
    </row>
    <row r="561" spans="1:11" ht="15">
      <c r="A561" s="18"/>
      <c r="C561" s="18"/>
      <c r="D561" s="18"/>
      <c r="E561" s="18"/>
      <c r="F561" s="18"/>
      <c r="G561" s="18"/>
      <c r="H561" s="18"/>
      <c r="I561" s="18"/>
      <c r="J561" s="18"/>
      <c r="K561" s="18"/>
    </row>
    <row r="562" spans="1:11" ht="15">
      <c r="A562" s="18"/>
      <c r="C562" s="18"/>
      <c r="D562" s="18"/>
      <c r="E562" s="18"/>
      <c r="F562" s="18"/>
      <c r="G562" s="18"/>
      <c r="H562" s="18"/>
      <c r="I562" s="18"/>
      <c r="J562" s="18"/>
      <c r="K562" s="18"/>
    </row>
    <row r="563" spans="1:11" ht="15">
      <c r="A563" s="18"/>
      <c r="C563" s="18"/>
      <c r="D563" s="18"/>
      <c r="E563" s="18"/>
      <c r="F563" s="18"/>
      <c r="G563" s="18"/>
      <c r="H563" s="18"/>
      <c r="I563" s="18"/>
      <c r="J563" s="18"/>
      <c r="K563" s="18"/>
    </row>
    <row r="564" spans="1:11" ht="15">
      <c r="A564" s="18"/>
      <c r="C564" s="18"/>
      <c r="D564" s="18"/>
      <c r="E564" s="18"/>
      <c r="F564" s="18"/>
      <c r="G564" s="18"/>
      <c r="H564" s="18"/>
      <c r="I564" s="18"/>
      <c r="J564" s="18"/>
      <c r="K564" s="18"/>
    </row>
    <row r="565" spans="1:11" ht="15">
      <c r="A565" s="18"/>
      <c r="C565" s="18"/>
      <c r="D565" s="18"/>
      <c r="E565" s="18"/>
      <c r="F565" s="18"/>
      <c r="G565" s="18"/>
      <c r="H565" s="18"/>
      <c r="I565" s="18"/>
      <c r="J565" s="18"/>
      <c r="K565" s="18"/>
    </row>
    <row r="566" spans="1:11" ht="15">
      <c r="A566" s="18"/>
      <c r="C566" s="18"/>
      <c r="D566" s="18"/>
      <c r="E566" s="18"/>
      <c r="F566" s="18"/>
      <c r="G566" s="18"/>
      <c r="H566" s="18"/>
      <c r="I566" s="18"/>
      <c r="J566" s="18"/>
      <c r="K566" s="18"/>
    </row>
    <row r="567" spans="1:11" ht="15">
      <c r="A567" s="18"/>
      <c r="C567" s="18"/>
      <c r="D567" s="18"/>
      <c r="E567" s="18"/>
      <c r="F567" s="18"/>
      <c r="G567" s="18"/>
      <c r="H567" s="18"/>
      <c r="I567" s="18"/>
      <c r="J567" s="18"/>
      <c r="K567" s="18"/>
    </row>
    <row r="568" spans="1:11" ht="15">
      <c r="A568" s="18"/>
      <c r="C568" s="18"/>
      <c r="D568" s="18"/>
      <c r="E568" s="18"/>
      <c r="F568" s="18"/>
      <c r="G568" s="18"/>
      <c r="H568" s="18"/>
      <c r="I568" s="18"/>
      <c r="J568" s="18"/>
      <c r="K568" s="18"/>
    </row>
    <row r="569" spans="1:11" ht="15">
      <c r="A569" s="18"/>
      <c r="C569" s="18"/>
      <c r="D569" s="18"/>
      <c r="E569" s="18"/>
      <c r="F569" s="18"/>
      <c r="G569" s="18"/>
      <c r="H569" s="18"/>
      <c r="I569" s="18"/>
      <c r="J569" s="18"/>
      <c r="K569" s="18"/>
    </row>
    <row r="570" spans="1:11" ht="15">
      <c r="A570" s="18"/>
      <c r="C570" s="18"/>
      <c r="D570" s="18"/>
      <c r="E570" s="18"/>
      <c r="F570" s="18"/>
      <c r="G570" s="18"/>
      <c r="H570" s="18"/>
      <c r="I570" s="18"/>
      <c r="J570" s="18"/>
      <c r="K570" s="18"/>
    </row>
    <row r="571" spans="1:11" ht="15">
      <c r="A571" s="18"/>
      <c r="C571" s="18"/>
      <c r="D571" s="18"/>
      <c r="E571" s="18"/>
      <c r="F571" s="18"/>
      <c r="G571" s="18"/>
      <c r="H571" s="18"/>
      <c r="I571" s="18"/>
      <c r="J571" s="18"/>
      <c r="K571" s="18"/>
    </row>
    <row r="572" spans="1:11" ht="15">
      <c r="A572" s="18"/>
      <c r="C572" s="18"/>
      <c r="D572" s="18"/>
      <c r="E572" s="18"/>
      <c r="F572" s="18"/>
      <c r="G572" s="18"/>
      <c r="H572" s="18"/>
      <c r="I572" s="18"/>
      <c r="J572" s="18"/>
      <c r="K572" s="18"/>
    </row>
    <row r="573" spans="1:11" ht="15">
      <c r="A573" s="18"/>
      <c r="C573" s="18"/>
      <c r="D573" s="18"/>
      <c r="E573" s="18"/>
      <c r="F573" s="18"/>
      <c r="G573" s="18"/>
      <c r="H573" s="18"/>
      <c r="I573" s="18"/>
      <c r="J573" s="18"/>
      <c r="K573" s="18"/>
    </row>
    <row r="574" spans="1:11" ht="15">
      <c r="A574" s="18"/>
      <c r="C574" s="18"/>
      <c r="D574" s="18"/>
      <c r="E574" s="18"/>
      <c r="F574" s="18"/>
      <c r="G574" s="18"/>
      <c r="H574" s="18"/>
      <c r="I574" s="18"/>
      <c r="J574" s="18"/>
      <c r="K574" s="18"/>
    </row>
    <row r="575" spans="1:11" ht="15">
      <c r="A575" s="18"/>
      <c r="C575" s="18"/>
      <c r="D575" s="18"/>
      <c r="E575" s="18"/>
      <c r="F575" s="18"/>
      <c r="G575" s="18"/>
      <c r="H575" s="18"/>
      <c r="I575" s="18"/>
      <c r="J575" s="18"/>
      <c r="K575" s="18"/>
    </row>
    <row r="576" spans="1:11" ht="15">
      <c r="A576" s="18"/>
      <c r="C576" s="18"/>
      <c r="D576" s="18"/>
      <c r="E576" s="18"/>
      <c r="F576" s="18"/>
      <c r="G576" s="18"/>
      <c r="H576" s="18"/>
      <c r="I576" s="18"/>
      <c r="J576" s="18"/>
      <c r="K576" s="18"/>
    </row>
    <row r="577" spans="1:11" ht="15">
      <c r="A577" s="18"/>
      <c r="C577" s="18"/>
      <c r="D577" s="18"/>
      <c r="E577" s="18"/>
      <c r="F577" s="18"/>
      <c r="G577" s="18"/>
      <c r="H577" s="18"/>
      <c r="I577" s="18"/>
      <c r="J577" s="18"/>
      <c r="K577" s="18"/>
    </row>
    <row r="578" spans="1:11" ht="15">
      <c r="A578" s="18"/>
      <c r="C578" s="18"/>
      <c r="D578" s="18"/>
      <c r="E578" s="18"/>
      <c r="F578" s="18"/>
      <c r="G578" s="18"/>
      <c r="H578" s="18"/>
      <c r="I578" s="18"/>
      <c r="J578" s="18"/>
      <c r="K578" s="18"/>
    </row>
    <row r="579" spans="1:11" ht="15">
      <c r="A579" s="18"/>
      <c r="C579" s="18"/>
      <c r="D579" s="18"/>
      <c r="E579" s="18"/>
      <c r="F579" s="18"/>
      <c r="G579" s="18"/>
      <c r="H579" s="18"/>
      <c r="I579" s="18"/>
      <c r="J579" s="18"/>
      <c r="K579" s="18"/>
    </row>
    <row r="580" spans="1:11" ht="15">
      <c r="A580" s="18"/>
      <c r="C580" s="18"/>
      <c r="D580" s="18"/>
      <c r="E580" s="18"/>
      <c r="F580" s="18"/>
      <c r="G580" s="18"/>
      <c r="H580" s="18"/>
      <c r="I580" s="18"/>
      <c r="J580" s="18"/>
      <c r="K580" s="18"/>
    </row>
    <row r="581" spans="1:11" ht="15">
      <c r="A581" s="18"/>
      <c r="C581" s="18"/>
      <c r="D581" s="18"/>
      <c r="E581" s="18"/>
      <c r="F581" s="18"/>
      <c r="G581" s="18"/>
      <c r="H581" s="18"/>
      <c r="I581" s="18"/>
      <c r="J581" s="18"/>
      <c r="K581" s="18"/>
    </row>
    <row r="582" spans="1:11" ht="15">
      <c r="A582" s="18"/>
      <c r="C582" s="18"/>
      <c r="D582" s="18"/>
      <c r="E582" s="18"/>
      <c r="F582" s="18"/>
      <c r="G582" s="18"/>
      <c r="H582" s="18"/>
      <c r="I582" s="18"/>
      <c r="J582" s="18"/>
      <c r="K582" s="18"/>
    </row>
    <row r="583" spans="1:11" ht="15">
      <c r="A583" s="18"/>
      <c r="C583" s="18"/>
      <c r="D583" s="18"/>
      <c r="E583" s="18"/>
      <c r="F583" s="18"/>
      <c r="G583" s="18"/>
      <c r="H583" s="18"/>
      <c r="I583" s="18"/>
      <c r="J583" s="18"/>
      <c r="K583" s="18"/>
    </row>
    <row r="584" spans="1:11" ht="15">
      <c r="A584" s="18"/>
      <c r="C584" s="18"/>
      <c r="D584" s="18"/>
      <c r="E584" s="18"/>
      <c r="F584" s="18"/>
      <c r="G584" s="18"/>
      <c r="H584" s="18"/>
      <c r="I584" s="18"/>
      <c r="J584" s="18"/>
      <c r="K584" s="18"/>
    </row>
    <row r="585" spans="1:11" ht="15">
      <c r="A585" s="18"/>
      <c r="C585" s="18"/>
      <c r="D585" s="18"/>
      <c r="E585" s="18"/>
      <c r="F585" s="18"/>
      <c r="G585" s="18"/>
      <c r="H585" s="18"/>
      <c r="I585" s="18"/>
      <c r="J585" s="18"/>
      <c r="K585" s="18"/>
    </row>
    <row r="586" spans="1:11" ht="15">
      <c r="A586" s="18"/>
      <c r="C586" s="18"/>
      <c r="D586" s="18"/>
      <c r="E586" s="18"/>
      <c r="F586" s="18"/>
      <c r="G586" s="18"/>
      <c r="H586" s="18"/>
      <c r="I586" s="18"/>
      <c r="J586" s="18"/>
      <c r="K586" s="18"/>
    </row>
    <row r="587" spans="1:11" ht="15">
      <c r="A587" s="18"/>
      <c r="C587" s="18"/>
      <c r="D587" s="18"/>
      <c r="E587" s="18"/>
      <c r="F587" s="18"/>
      <c r="G587" s="18"/>
      <c r="H587" s="18"/>
      <c r="I587" s="18"/>
      <c r="J587" s="18"/>
      <c r="K587" s="18"/>
    </row>
    <row r="588" spans="1:11" ht="15">
      <c r="A588" s="18"/>
      <c r="C588" s="18"/>
      <c r="D588" s="18"/>
      <c r="E588" s="18"/>
      <c r="F588" s="18"/>
      <c r="G588" s="18"/>
      <c r="H588" s="18"/>
      <c r="I588" s="18"/>
      <c r="J588" s="18"/>
      <c r="K588" s="18"/>
    </row>
    <row r="589" spans="1:11" ht="15">
      <c r="A589" s="18"/>
      <c r="C589" s="18"/>
      <c r="D589" s="18"/>
      <c r="E589" s="18"/>
      <c r="F589" s="18"/>
      <c r="G589" s="18"/>
      <c r="H589" s="18"/>
      <c r="I589" s="18"/>
      <c r="J589" s="18"/>
      <c r="K589" s="18"/>
    </row>
    <row r="590" spans="1:11" ht="15">
      <c r="A590" s="18"/>
      <c r="C590" s="18"/>
      <c r="D590" s="18"/>
      <c r="E590" s="18"/>
      <c r="F590" s="18"/>
      <c r="G590" s="18"/>
      <c r="H590" s="18"/>
      <c r="I590" s="18"/>
      <c r="J590" s="18"/>
      <c r="K590" s="18"/>
    </row>
    <row r="591" spans="1:11" ht="15">
      <c r="A591" s="18"/>
      <c r="C591" s="18"/>
      <c r="D591" s="18"/>
      <c r="E591" s="18"/>
      <c r="F591" s="18"/>
      <c r="G591" s="18"/>
      <c r="H591" s="18"/>
      <c r="I591" s="18"/>
      <c r="J591" s="18"/>
      <c r="K591" s="18"/>
    </row>
    <row r="592" spans="1:11" ht="15">
      <c r="A592" s="18"/>
      <c r="C592" s="18"/>
      <c r="D592" s="18"/>
      <c r="E592" s="18"/>
      <c r="F592" s="18"/>
      <c r="G592" s="18"/>
      <c r="H592" s="18"/>
      <c r="I592" s="18"/>
      <c r="J592" s="18"/>
      <c r="K592" s="18"/>
    </row>
    <row r="593" spans="1:11" ht="15">
      <c r="A593" s="18"/>
      <c r="C593" s="18"/>
      <c r="D593" s="18"/>
      <c r="E593" s="18"/>
      <c r="F593" s="18"/>
      <c r="G593" s="18"/>
      <c r="H593" s="18"/>
      <c r="I593" s="18"/>
      <c r="J593" s="18"/>
      <c r="K593" s="18"/>
    </row>
    <row r="594" spans="1:11" ht="15">
      <c r="A594" s="18"/>
      <c r="C594" s="18"/>
      <c r="D594" s="18"/>
      <c r="E594" s="18"/>
      <c r="F594" s="18"/>
      <c r="G594" s="18"/>
      <c r="H594" s="18"/>
      <c r="I594" s="18"/>
      <c r="J594" s="18"/>
      <c r="K594" s="18"/>
    </row>
    <row r="595" spans="1:11" ht="15">
      <c r="A595" s="18"/>
      <c r="C595" s="18"/>
      <c r="D595" s="18"/>
      <c r="E595" s="18"/>
      <c r="F595" s="18"/>
      <c r="G595" s="18"/>
      <c r="H595" s="18"/>
      <c r="I595" s="18"/>
      <c r="J595" s="18"/>
      <c r="K595" s="18"/>
    </row>
    <row r="596" spans="1:11" ht="15">
      <c r="A596" s="18"/>
      <c r="C596" s="18"/>
      <c r="D596" s="18"/>
      <c r="E596" s="18"/>
      <c r="F596" s="18"/>
      <c r="G596" s="18"/>
      <c r="H596" s="18"/>
      <c r="I596" s="18"/>
      <c r="J596" s="18"/>
      <c r="K596" s="18"/>
    </row>
    <row r="597" spans="1:11" ht="15">
      <c r="A597" s="18"/>
      <c r="C597" s="18"/>
      <c r="D597" s="18"/>
      <c r="E597" s="18"/>
      <c r="F597" s="18"/>
      <c r="G597" s="18"/>
      <c r="H597" s="18"/>
      <c r="I597" s="18"/>
      <c r="J597" s="18"/>
      <c r="K597" s="18"/>
    </row>
    <row r="598" spans="1:11" ht="15">
      <c r="A598" s="18"/>
      <c r="C598" s="18"/>
      <c r="D598" s="18"/>
      <c r="E598" s="18"/>
      <c r="F598" s="18"/>
      <c r="G598" s="18"/>
      <c r="H598" s="18"/>
      <c r="I598" s="18"/>
      <c r="J598" s="18"/>
      <c r="K598" s="18"/>
    </row>
    <row r="599" spans="1:11" ht="15">
      <c r="A599" s="18"/>
      <c r="C599" s="18"/>
      <c r="D599" s="18"/>
      <c r="E599" s="18"/>
      <c r="F599" s="18"/>
      <c r="G599" s="18"/>
      <c r="H599" s="18"/>
      <c r="I599" s="18"/>
      <c r="J599" s="18"/>
      <c r="K599" s="18"/>
    </row>
    <row r="600" spans="1:11" ht="15">
      <c r="A600" s="18"/>
      <c r="C600" s="18"/>
      <c r="D600" s="18"/>
      <c r="E600" s="18"/>
      <c r="F600" s="18"/>
      <c r="G600" s="18"/>
      <c r="H600" s="18"/>
      <c r="I600" s="18"/>
      <c r="J600" s="18"/>
      <c r="K600" s="18"/>
    </row>
    <row r="601" spans="1:11" ht="15">
      <c r="A601" s="18"/>
      <c r="C601" s="18"/>
      <c r="D601" s="18"/>
      <c r="E601" s="18"/>
      <c r="F601" s="18"/>
      <c r="G601" s="18"/>
      <c r="H601" s="18"/>
      <c r="I601" s="18"/>
      <c r="J601" s="18"/>
      <c r="K601" s="18"/>
    </row>
    <row r="602" spans="1:11" ht="15">
      <c r="A602" s="18"/>
      <c r="C602" s="18"/>
      <c r="D602" s="18"/>
      <c r="E602" s="18"/>
      <c r="F602" s="18"/>
      <c r="G602" s="18"/>
      <c r="H602" s="18"/>
      <c r="I602" s="18"/>
      <c r="J602" s="18"/>
      <c r="K602" s="18"/>
    </row>
    <row r="603" spans="1:11" ht="15">
      <c r="A603" s="18"/>
      <c r="C603" s="18"/>
      <c r="D603" s="18"/>
      <c r="E603" s="18"/>
      <c r="F603" s="18"/>
      <c r="G603" s="18"/>
      <c r="H603" s="18"/>
      <c r="I603" s="18"/>
      <c r="J603" s="18"/>
      <c r="K603" s="18"/>
    </row>
    <row r="604" spans="1:11" ht="15">
      <c r="A604" s="18"/>
      <c r="C604" s="18"/>
      <c r="D604" s="18"/>
      <c r="E604" s="18"/>
      <c r="F604" s="18"/>
      <c r="G604" s="18"/>
      <c r="H604" s="18"/>
      <c r="I604" s="18"/>
      <c r="J604" s="18"/>
      <c r="K604" s="18"/>
    </row>
    <row r="605" spans="1:11" ht="15">
      <c r="A605" s="18"/>
      <c r="C605" s="18"/>
      <c r="D605" s="18"/>
      <c r="E605" s="18"/>
      <c r="F605" s="18"/>
      <c r="G605" s="18"/>
      <c r="H605" s="18"/>
      <c r="I605" s="18"/>
      <c r="J605" s="18"/>
      <c r="K605" s="18"/>
    </row>
    <row r="606" spans="1:11" ht="15">
      <c r="A606" s="18"/>
      <c r="C606" s="18"/>
      <c r="D606" s="18"/>
      <c r="E606" s="18"/>
      <c r="F606" s="18"/>
      <c r="G606" s="18"/>
      <c r="H606" s="18"/>
      <c r="I606" s="18"/>
      <c r="J606" s="18"/>
      <c r="K606" s="18"/>
    </row>
    <row r="607" spans="1:11" ht="15">
      <c r="A607" s="18"/>
      <c r="C607" s="18"/>
      <c r="D607" s="18"/>
      <c r="E607" s="18"/>
      <c r="F607" s="18"/>
      <c r="G607" s="18"/>
      <c r="H607" s="18"/>
      <c r="I607" s="18"/>
      <c r="J607" s="18"/>
      <c r="K607" s="18"/>
    </row>
    <row r="608" spans="1:11" ht="15">
      <c r="A608" s="18"/>
      <c r="C608" s="18"/>
      <c r="D608" s="18"/>
      <c r="E608" s="18"/>
      <c r="F608" s="18"/>
      <c r="G608" s="18"/>
      <c r="H608" s="18"/>
      <c r="I608" s="18"/>
      <c r="J608" s="18"/>
      <c r="K608" s="18"/>
    </row>
    <row r="609" spans="1:11" ht="15">
      <c r="A609" s="18"/>
      <c r="C609" s="18"/>
      <c r="D609" s="18"/>
      <c r="E609" s="18"/>
      <c r="F609" s="18"/>
      <c r="G609" s="18"/>
      <c r="H609" s="18"/>
      <c r="I609" s="18"/>
      <c r="J609" s="18"/>
      <c r="K609" s="18"/>
    </row>
    <row r="610" spans="1:11" ht="15">
      <c r="A610" s="18"/>
      <c r="C610" s="18"/>
      <c r="D610" s="18"/>
      <c r="E610" s="18"/>
      <c r="F610" s="18"/>
      <c r="G610" s="18"/>
      <c r="H610" s="18"/>
      <c r="I610" s="18"/>
      <c r="J610" s="18"/>
      <c r="K610" s="18"/>
    </row>
    <row r="611" spans="1:11" ht="15">
      <c r="A611" s="18"/>
      <c r="C611" s="18"/>
      <c r="D611" s="18"/>
      <c r="E611" s="18"/>
      <c r="F611" s="18"/>
      <c r="G611" s="18"/>
      <c r="H611" s="18"/>
      <c r="I611" s="18"/>
      <c r="J611" s="18"/>
      <c r="K611" s="18"/>
    </row>
    <row r="612" spans="1:11" ht="15">
      <c r="A612" s="18"/>
      <c r="C612" s="18"/>
      <c r="D612" s="18"/>
      <c r="E612" s="18"/>
      <c r="F612" s="18"/>
      <c r="G612" s="18"/>
      <c r="H612" s="18"/>
      <c r="I612" s="18"/>
      <c r="J612" s="18"/>
      <c r="K612" s="18"/>
    </row>
    <row r="613" spans="1:11" ht="15">
      <c r="A613" s="18"/>
      <c r="C613" s="18"/>
      <c r="D613" s="18"/>
      <c r="E613" s="18"/>
      <c r="F613" s="18"/>
      <c r="G613" s="18"/>
      <c r="H613" s="18"/>
      <c r="I613" s="18"/>
      <c r="J613" s="18"/>
      <c r="K613" s="18"/>
    </row>
    <row r="614" spans="1:11" ht="15">
      <c r="A614" s="18"/>
      <c r="C614" s="18"/>
      <c r="D614" s="18"/>
      <c r="E614" s="18"/>
      <c r="F614" s="18"/>
      <c r="G614" s="18"/>
      <c r="H614" s="18"/>
      <c r="I614" s="18"/>
      <c r="J614" s="18"/>
      <c r="K614" s="18"/>
    </row>
    <row r="615" spans="1:11" ht="15">
      <c r="A615" s="18"/>
      <c r="C615" s="18"/>
      <c r="D615" s="18"/>
      <c r="E615" s="18"/>
      <c r="F615" s="18"/>
      <c r="G615" s="18"/>
      <c r="H615" s="18"/>
      <c r="I615" s="18"/>
      <c r="J615" s="18"/>
      <c r="K615" s="18"/>
    </row>
    <row r="616" spans="1:11" ht="15">
      <c r="A616" s="18"/>
      <c r="C616" s="18"/>
      <c r="D616" s="18"/>
      <c r="E616" s="18"/>
      <c r="F616" s="18"/>
      <c r="G616" s="18"/>
      <c r="H616" s="18"/>
      <c r="I616" s="18"/>
      <c r="J616" s="18"/>
      <c r="K616" s="18"/>
    </row>
    <row r="617" spans="1:11" ht="15">
      <c r="A617" s="18"/>
      <c r="C617" s="18"/>
      <c r="D617" s="18"/>
      <c r="E617" s="18"/>
      <c r="F617" s="18"/>
      <c r="G617" s="18"/>
      <c r="H617" s="18"/>
      <c r="I617" s="18"/>
      <c r="J617" s="18"/>
      <c r="K617" s="18"/>
    </row>
    <row r="618" spans="1:11" ht="15">
      <c r="A618" s="18"/>
      <c r="C618" s="18"/>
      <c r="D618" s="18"/>
      <c r="E618" s="18"/>
      <c r="F618" s="18"/>
      <c r="G618" s="18"/>
      <c r="H618" s="18"/>
      <c r="I618" s="18"/>
      <c r="J618" s="18"/>
      <c r="K618" s="18"/>
    </row>
    <row r="619" spans="1:11" ht="15">
      <c r="A619" s="18"/>
      <c r="C619" s="18"/>
      <c r="D619" s="18"/>
      <c r="E619" s="18"/>
      <c r="F619" s="18"/>
      <c r="G619" s="18"/>
      <c r="H619" s="18"/>
      <c r="I619" s="18"/>
      <c r="J619" s="18"/>
      <c r="K619" s="18"/>
    </row>
    <row r="620" spans="1:11" ht="15">
      <c r="A620" s="18"/>
      <c r="C620" s="18"/>
      <c r="D620" s="18"/>
      <c r="E620" s="18"/>
      <c r="F620" s="18"/>
      <c r="G620" s="18"/>
      <c r="H620" s="18"/>
      <c r="I620" s="18"/>
      <c r="J620" s="18"/>
      <c r="K620" s="18"/>
    </row>
    <row r="621" spans="1:11" ht="15">
      <c r="A621" s="18"/>
      <c r="C621" s="18"/>
      <c r="D621" s="18"/>
      <c r="E621" s="18"/>
      <c r="F621" s="18"/>
      <c r="G621" s="18"/>
      <c r="H621" s="18"/>
      <c r="I621" s="18"/>
      <c r="J621" s="18"/>
      <c r="K621" s="18"/>
    </row>
    <row r="622" spans="1:11" ht="15">
      <c r="A622" s="18"/>
      <c r="C622" s="18"/>
      <c r="D622" s="18"/>
      <c r="E622" s="18"/>
      <c r="F622" s="18"/>
      <c r="G622" s="18"/>
      <c r="H622" s="18"/>
      <c r="I622" s="18"/>
      <c r="J622" s="18"/>
      <c r="K622" s="18"/>
    </row>
    <row r="623" spans="1:11" ht="15">
      <c r="A623" s="18"/>
      <c r="C623" s="18"/>
      <c r="D623" s="18"/>
      <c r="E623" s="18"/>
      <c r="F623" s="18"/>
      <c r="G623" s="18"/>
      <c r="H623" s="18"/>
      <c r="I623" s="18"/>
      <c r="J623" s="18"/>
      <c r="K623" s="18"/>
    </row>
    <row r="624" spans="1:11" ht="15">
      <c r="A624" s="18"/>
      <c r="C624" s="18"/>
      <c r="D624" s="18"/>
      <c r="E624" s="18"/>
      <c r="F624" s="18"/>
      <c r="G624" s="18"/>
      <c r="H624" s="18"/>
      <c r="I624" s="18"/>
      <c r="J624" s="18"/>
      <c r="K624" s="18"/>
    </row>
    <row r="625" spans="1:11" ht="15">
      <c r="A625" s="18"/>
      <c r="C625" s="18"/>
      <c r="D625" s="18"/>
      <c r="E625" s="18"/>
      <c r="F625" s="18"/>
      <c r="G625" s="18"/>
      <c r="H625" s="18"/>
      <c r="I625" s="18"/>
      <c r="J625" s="18"/>
      <c r="K625" s="18"/>
    </row>
    <row r="626" spans="1:11" ht="15">
      <c r="A626" s="18"/>
      <c r="C626" s="18"/>
      <c r="D626" s="18"/>
      <c r="E626" s="18"/>
      <c r="F626" s="18"/>
      <c r="G626" s="18"/>
      <c r="H626" s="18"/>
      <c r="I626" s="18"/>
      <c r="J626" s="18"/>
      <c r="K626" s="18"/>
    </row>
    <row r="627" spans="1:11" ht="15">
      <c r="A627" s="18"/>
      <c r="C627" s="18"/>
      <c r="D627" s="18"/>
      <c r="E627" s="18"/>
      <c r="F627" s="18"/>
      <c r="G627" s="18"/>
      <c r="H627" s="18"/>
      <c r="I627" s="18"/>
      <c r="J627" s="18"/>
      <c r="K627" s="18"/>
    </row>
    <row r="628" spans="1:11" ht="15">
      <c r="A628" s="18"/>
      <c r="C628" s="18"/>
      <c r="D628" s="18"/>
      <c r="E628" s="18"/>
      <c r="F628" s="18"/>
      <c r="G628" s="18"/>
      <c r="H628" s="18"/>
      <c r="I628" s="18"/>
      <c r="J628" s="18"/>
      <c r="K628" s="18"/>
    </row>
    <row r="629" spans="1:11" ht="15">
      <c r="A629" s="18"/>
      <c r="C629" s="18"/>
      <c r="D629" s="18"/>
      <c r="E629" s="18"/>
      <c r="F629" s="18"/>
      <c r="G629" s="18"/>
      <c r="H629" s="18"/>
      <c r="I629" s="18"/>
      <c r="J629" s="18"/>
      <c r="K629" s="18"/>
    </row>
    <row r="630" spans="1:11" ht="15">
      <c r="A630" s="18"/>
      <c r="C630" s="18"/>
      <c r="D630" s="18"/>
      <c r="E630" s="18"/>
      <c r="F630" s="18"/>
      <c r="G630" s="18"/>
      <c r="H630" s="18"/>
      <c r="I630" s="18"/>
      <c r="J630" s="18"/>
      <c r="K630" s="18"/>
    </row>
    <row r="631" spans="1:11" ht="15">
      <c r="A631" s="18"/>
      <c r="C631" s="18"/>
      <c r="D631" s="18"/>
      <c r="E631" s="18"/>
      <c r="F631" s="18"/>
      <c r="G631" s="18"/>
      <c r="H631" s="18"/>
      <c r="I631" s="18"/>
      <c r="J631" s="18"/>
      <c r="K631" s="18"/>
    </row>
    <row r="632" spans="1:11" ht="15">
      <c r="A632" s="18"/>
      <c r="C632" s="18"/>
      <c r="D632" s="18"/>
      <c r="E632" s="18"/>
      <c r="F632" s="18"/>
      <c r="G632" s="18"/>
      <c r="H632" s="18"/>
      <c r="I632" s="18"/>
      <c r="J632" s="18"/>
      <c r="K632" s="18"/>
    </row>
    <row r="633" spans="1:11" ht="15">
      <c r="A633" s="18"/>
      <c r="C633" s="18"/>
      <c r="D633" s="18"/>
      <c r="E633" s="18"/>
      <c r="F633" s="18"/>
      <c r="G633" s="18"/>
      <c r="H633" s="18"/>
      <c r="I633" s="18"/>
      <c r="J633" s="18"/>
      <c r="K633" s="18"/>
    </row>
    <row r="634" spans="1:11" ht="15">
      <c r="A634" s="18"/>
      <c r="C634" s="18"/>
      <c r="D634" s="18"/>
      <c r="E634" s="18"/>
      <c r="F634" s="18"/>
      <c r="G634" s="18"/>
      <c r="H634" s="18"/>
      <c r="I634" s="18"/>
      <c r="J634" s="18"/>
      <c r="K634" s="18"/>
    </row>
    <row r="635" spans="1:11" ht="15">
      <c r="A635" s="18"/>
      <c r="C635" s="18"/>
      <c r="D635" s="18"/>
      <c r="E635" s="18"/>
      <c r="F635" s="18"/>
      <c r="G635" s="18"/>
      <c r="H635" s="18"/>
      <c r="I635" s="18"/>
      <c r="J635" s="18"/>
      <c r="K635" s="18"/>
    </row>
    <row r="636" spans="1:11" ht="15">
      <c r="A636" s="18"/>
      <c r="C636" s="18"/>
      <c r="D636" s="18"/>
      <c r="E636" s="18"/>
      <c r="F636" s="18"/>
      <c r="G636" s="18"/>
      <c r="H636" s="18"/>
      <c r="I636" s="18"/>
      <c r="J636" s="18"/>
      <c r="K636" s="18"/>
    </row>
    <row r="637" spans="1:11" ht="15">
      <c r="A637" s="18"/>
      <c r="C637" s="18"/>
      <c r="D637" s="18"/>
      <c r="E637" s="18"/>
      <c r="F637" s="18"/>
      <c r="G637" s="18"/>
      <c r="H637" s="18"/>
      <c r="I637" s="18"/>
      <c r="J637" s="18"/>
      <c r="K637" s="18"/>
    </row>
    <row r="638" spans="1:11" ht="15">
      <c r="A638" s="18"/>
      <c r="C638" s="18"/>
      <c r="D638" s="18"/>
      <c r="E638" s="18"/>
      <c r="F638" s="18"/>
      <c r="G638" s="18"/>
      <c r="H638" s="18"/>
      <c r="I638" s="18"/>
      <c r="J638" s="18"/>
      <c r="K638" s="18"/>
    </row>
    <row r="639" spans="1:11" ht="15">
      <c r="A639" s="18"/>
      <c r="C639" s="18"/>
      <c r="D639" s="18"/>
      <c r="E639" s="18"/>
      <c r="F639" s="18"/>
      <c r="G639" s="18"/>
      <c r="H639" s="18"/>
      <c r="I639" s="18"/>
      <c r="J639" s="18"/>
      <c r="K639" s="18"/>
    </row>
    <row r="640" spans="1:11" ht="15">
      <c r="A640" s="18"/>
      <c r="C640" s="18"/>
      <c r="D640" s="18"/>
      <c r="E640" s="18"/>
      <c r="F640" s="18"/>
      <c r="G640" s="18"/>
      <c r="H640" s="18"/>
      <c r="I640" s="18"/>
      <c r="J640" s="18"/>
      <c r="K640" s="18"/>
    </row>
    <row r="641" spans="1:11" ht="15">
      <c r="A641" s="18"/>
      <c r="C641" s="18"/>
      <c r="D641" s="18"/>
      <c r="E641" s="18"/>
      <c r="F641" s="18"/>
      <c r="G641" s="18"/>
      <c r="H641" s="18"/>
      <c r="I641" s="18"/>
      <c r="J641" s="18"/>
      <c r="K641" s="18"/>
    </row>
    <row r="642" spans="1:11" ht="15">
      <c r="A642" s="18"/>
      <c r="C642" s="18"/>
      <c r="D642" s="18"/>
      <c r="E642" s="18"/>
      <c r="F642" s="18"/>
      <c r="G642" s="18"/>
      <c r="H642" s="18"/>
      <c r="I642" s="18"/>
      <c r="J642" s="18"/>
      <c r="K642" s="18"/>
    </row>
    <row r="643" spans="1:11" ht="15">
      <c r="A643" s="18"/>
      <c r="C643" s="18"/>
      <c r="D643" s="18"/>
      <c r="E643" s="18"/>
      <c r="F643" s="18"/>
      <c r="G643" s="18"/>
      <c r="H643" s="18"/>
      <c r="I643" s="18"/>
      <c r="J643" s="18"/>
      <c r="K643" s="18"/>
    </row>
    <row r="644" spans="1:11" ht="15">
      <c r="A644" s="18"/>
      <c r="C644" s="18"/>
      <c r="D644" s="18"/>
      <c r="E644" s="18"/>
      <c r="F644" s="18"/>
      <c r="G644" s="18"/>
      <c r="H644" s="18"/>
      <c r="I644" s="18"/>
      <c r="J644" s="18"/>
      <c r="K644" s="18"/>
    </row>
    <row r="645" spans="1:11" ht="15">
      <c r="A645" s="18"/>
      <c r="C645" s="18"/>
      <c r="D645" s="18"/>
      <c r="E645" s="18"/>
      <c r="F645" s="18"/>
      <c r="G645" s="18"/>
      <c r="H645" s="18"/>
      <c r="I645" s="18"/>
      <c r="J645" s="18"/>
      <c r="K645" s="18"/>
    </row>
    <row r="646" spans="1:11" ht="15">
      <c r="A646" s="18"/>
      <c r="C646" s="18"/>
      <c r="D646" s="18"/>
      <c r="E646" s="18"/>
      <c r="F646" s="18"/>
      <c r="G646" s="18"/>
      <c r="H646" s="18"/>
      <c r="I646" s="18"/>
      <c r="J646" s="18"/>
      <c r="K646" s="18"/>
    </row>
    <row r="647" spans="1:11" ht="15">
      <c r="A647" s="18"/>
      <c r="C647" s="18"/>
      <c r="D647" s="18"/>
      <c r="E647" s="18"/>
      <c r="F647" s="18"/>
      <c r="G647" s="18"/>
      <c r="H647" s="18"/>
      <c r="I647" s="18"/>
      <c r="J647" s="18"/>
      <c r="K647" s="18"/>
    </row>
    <row r="648" spans="1:11" ht="15">
      <c r="A648" s="18"/>
      <c r="C648" s="18"/>
      <c r="D648" s="18"/>
      <c r="E648" s="18"/>
      <c r="F648" s="18"/>
      <c r="G648" s="18"/>
      <c r="H648" s="18"/>
      <c r="I648" s="18"/>
      <c r="J648" s="18"/>
      <c r="K648" s="18"/>
    </row>
    <row r="649" spans="1:11" ht="15">
      <c r="A649" s="18"/>
      <c r="C649" s="18"/>
      <c r="D649" s="18"/>
      <c r="E649" s="18"/>
      <c r="F649" s="18"/>
      <c r="G649" s="18"/>
      <c r="H649" s="18"/>
      <c r="I649" s="18"/>
      <c r="J649" s="18"/>
      <c r="K649" s="18"/>
    </row>
    <row r="650" spans="1:11" ht="15">
      <c r="A650" s="18"/>
      <c r="C650" s="18"/>
      <c r="D650" s="18"/>
      <c r="E650" s="18"/>
      <c r="F650" s="18"/>
      <c r="G650" s="18"/>
      <c r="H650" s="18"/>
      <c r="I650" s="18"/>
      <c r="J650" s="18"/>
      <c r="K650" s="18"/>
    </row>
    <row r="651" spans="1:11" ht="15">
      <c r="A651" s="18"/>
      <c r="C651" s="18"/>
      <c r="D651" s="18"/>
      <c r="E651" s="18"/>
      <c r="F651" s="18"/>
      <c r="G651" s="18"/>
      <c r="H651" s="18"/>
      <c r="I651" s="18"/>
      <c r="J651" s="18"/>
      <c r="K651" s="18"/>
    </row>
    <row r="652" spans="1:11" ht="15">
      <c r="A652" s="18"/>
      <c r="C652" s="18"/>
      <c r="D652" s="18"/>
      <c r="E652" s="18"/>
      <c r="F652" s="18"/>
      <c r="G652" s="18"/>
      <c r="H652" s="18"/>
      <c r="I652" s="18"/>
      <c r="J652" s="18"/>
      <c r="K652" s="18"/>
    </row>
    <row r="653" spans="1:11" ht="15">
      <c r="A653" s="18"/>
      <c r="C653" s="18"/>
      <c r="D653" s="18"/>
      <c r="E653" s="18"/>
      <c r="F653" s="18"/>
      <c r="G653" s="18"/>
      <c r="H653" s="18"/>
      <c r="I653" s="18"/>
      <c r="J653" s="18"/>
      <c r="K653" s="18"/>
    </row>
    <row r="654" spans="1:11" ht="15">
      <c r="A654" s="18"/>
      <c r="C654" s="18"/>
      <c r="D654" s="18"/>
      <c r="E654" s="18"/>
      <c r="F654" s="18"/>
      <c r="G654" s="18"/>
      <c r="H654" s="18"/>
      <c r="I654" s="18"/>
      <c r="J654" s="18"/>
      <c r="K654" s="18"/>
    </row>
    <row r="655" spans="1:11" ht="15">
      <c r="A655" s="18"/>
      <c r="C655" s="18"/>
      <c r="D655" s="18"/>
      <c r="E655" s="18"/>
      <c r="F655" s="18"/>
      <c r="G655" s="18"/>
      <c r="H655" s="18"/>
      <c r="I655" s="18"/>
      <c r="J655" s="18"/>
      <c r="K655" s="18"/>
    </row>
    <row r="656" spans="1:11" ht="15">
      <c r="A656" s="18"/>
      <c r="C656" s="18"/>
      <c r="D656" s="18"/>
      <c r="E656" s="18"/>
      <c r="F656" s="18"/>
      <c r="G656" s="18"/>
      <c r="H656" s="18"/>
      <c r="I656" s="18"/>
      <c r="J656" s="18"/>
      <c r="K656" s="18"/>
    </row>
    <row r="657" spans="1:11" ht="15">
      <c r="A657" s="18"/>
      <c r="C657" s="18"/>
      <c r="D657" s="18"/>
      <c r="E657" s="18"/>
      <c r="F657" s="18"/>
      <c r="G657" s="18"/>
      <c r="H657" s="18"/>
      <c r="I657" s="18"/>
      <c r="J657" s="18"/>
      <c r="K657" s="18"/>
    </row>
    <row r="658" spans="1:11" ht="15">
      <c r="A658" s="18"/>
      <c r="C658" s="18"/>
      <c r="D658" s="18"/>
      <c r="E658" s="18"/>
      <c r="F658" s="18"/>
      <c r="G658" s="18"/>
      <c r="H658" s="18"/>
      <c r="I658" s="18"/>
      <c r="J658" s="18"/>
      <c r="K658" s="18"/>
    </row>
    <row r="659" spans="1:11" ht="15">
      <c r="A659" s="18"/>
      <c r="C659" s="18"/>
      <c r="D659" s="18"/>
      <c r="E659" s="18"/>
      <c r="F659" s="18"/>
      <c r="G659" s="18"/>
      <c r="H659" s="18"/>
      <c r="I659" s="18"/>
      <c r="J659" s="18"/>
      <c r="K659" s="18"/>
    </row>
    <row r="660" spans="1:11" ht="15">
      <c r="A660" s="18"/>
      <c r="C660" s="18"/>
      <c r="D660" s="18"/>
      <c r="E660" s="18"/>
      <c r="F660" s="18"/>
      <c r="G660" s="18"/>
      <c r="H660" s="18"/>
      <c r="I660" s="18"/>
      <c r="J660" s="18"/>
      <c r="K660" s="18"/>
    </row>
    <row r="661" spans="1:11" ht="15">
      <c r="A661" s="18"/>
      <c r="C661" s="18"/>
      <c r="D661" s="18"/>
      <c r="E661" s="18"/>
      <c r="F661" s="18"/>
      <c r="G661" s="18"/>
      <c r="H661" s="18"/>
      <c r="I661" s="18"/>
      <c r="J661" s="18"/>
      <c r="K661" s="18"/>
    </row>
    <row r="662" spans="1:11" ht="15">
      <c r="A662" s="18"/>
      <c r="C662" s="18"/>
      <c r="D662" s="18"/>
      <c r="E662" s="18"/>
      <c r="F662" s="18"/>
      <c r="G662" s="18"/>
      <c r="H662" s="18"/>
      <c r="I662" s="18"/>
      <c r="J662" s="18"/>
      <c r="K662" s="18"/>
    </row>
    <row r="663" spans="1:11" ht="15">
      <c r="A663" s="18"/>
      <c r="C663" s="18"/>
      <c r="D663" s="18"/>
      <c r="E663" s="18"/>
      <c r="F663" s="18"/>
      <c r="G663" s="18"/>
      <c r="H663" s="18"/>
      <c r="I663" s="18"/>
      <c r="J663" s="18"/>
      <c r="K663" s="18"/>
    </row>
    <row r="664" spans="1:11" ht="15">
      <c r="A664" s="18"/>
      <c r="C664" s="18"/>
      <c r="D664" s="18"/>
      <c r="E664" s="18"/>
      <c r="F664" s="18"/>
      <c r="G664" s="18"/>
      <c r="H664" s="18"/>
      <c r="I664" s="18"/>
      <c r="J664" s="18"/>
      <c r="K664" s="18"/>
    </row>
    <row r="665" spans="1:11" ht="15">
      <c r="A665" s="18"/>
      <c r="C665" s="18"/>
      <c r="D665" s="18"/>
      <c r="E665" s="18"/>
      <c r="F665" s="18"/>
      <c r="G665" s="18"/>
      <c r="H665" s="18"/>
      <c r="I665" s="18"/>
      <c r="J665" s="18"/>
      <c r="K665" s="18"/>
    </row>
    <row r="666" spans="1:11" ht="15">
      <c r="A666" s="18"/>
      <c r="C666" s="18"/>
      <c r="D666" s="18"/>
      <c r="E666" s="18"/>
      <c r="F666" s="18"/>
      <c r="G666" s="18"/>
      <c r="H666" s="18"/>
      <c r="I666" s="18"/>
      <c r="J666" s="18"/>
      <c r="K666" s="18"/>
    </row>
    <row r="667" spans="1:11" ht="15">
      <c r="A667" s="18"/>
      <c r="C667" s="18"/>
      <c r="D667" s="18"/>
      <c r="E667" s="18"/>
      <c r="F667" s="18"/>
      <c r="G667" s="18"/>
      <c r="H667" s="18"/>
      <c r="I667" s="18"/>
      <c r="J667" s="18"/>
      <c r="K667" s="18"/>
    </row>
    <row r="668" spans="1:11" ht="15">
      <c r="A668" s="18"/>
      <c r="C668" s="18"/>
      <c r="D668" s="18"/>
      <c r="E668" s="18"/>
      <c r="F668" s="18"/>
      <c r="G668" s="18"/>
      <c r="H668" s="18"/>
      <c r="I668" s="18"/>
      <c r="J668" s="18"/>
      <c r="K668" s="18"/>
    </row>
    <row r="669" spans="1:11" ht="15">
      <c r="A669" s="18"/>
      <c r="C669" s="18"/>
      <c r="D669" s="18"/>
      <c r="E669" s="18"/>
      <c r="F669" s="18"/>
      <c r="G669" s="18"/>
      <c r="H669" s="18"/>
      <c r="I669" s="18"/>
      <c r="J669" s="18"/>
      <c r="K669" s="18"/>
    </row>
    <row r="670" spans="1:11" ht="15">
      <c r="A670" s="18"/>
      <c r="C670" s="18"/>
      <c r="D670" s="18"/>
      <c r="E670" s="18"/>
      <c r="F670" s="18"/>
      <c r="G670" s="18"/>
      <c r="H670" s="18"/>
      <c r="I670" s="18"/>
      <c r="J670" s="18"/>
      <c r="K670" s="18"/>
    </row>
    <row r="671" spans="1:11" ht="15">
      <c r="A671" s="18"/>
      <c r="C671" s="18"/>
      <c r="D671" s="18"/>
      <c r="E671" s="18"/>
      <c r="F671" s="18"/>
      <c r="G671" s="18"/>
      <c r="H671" s="18"/>
      <c r="I671" s="18"/>
      <c r="J671" s="18"/>
      <c r="K671" s="18"/>
    </row>
    <row r="672" spans="1:11" ht="15">
      <c r="A672" s="18"/>
      <c r="C672" s="18"/>
      <c r="D672" s="18"/>
      <c r="E672" s="18"/>
      <c r="F672" s="18"/>
      <c r="G672" s="18"/>
      <c r="H672" s="18"/>
      <c r="I672" s="18"/>
      <c r="J672" s="18"/>
      <c r="K672" s="18"/>
    </row>
    <row r="673" spans="1:11" ht="15">
      <c r="A673" s="18"/>
      <c r="C673" s="18"/>
      <c r="D673" s="18"/>
      <c r="E673" s="18"/>
      <c r="F673" s="18"/>
      <c r="G673" s="18"/>
      <c r="H673" s="18"/>
      <c r="I673" s="18"/>
      <c r="J673" s="18"/>
      <c r="K673" s="18"/>
    </row>
    <row r="674" spans="1:11" ht="15">
      <c r="A674" s="18"/>
      <c r="C674" s="18"/>
      <c r="D674" s="18"/>
      <c r="E674" s="18"/>
      <c r="F674" s="18"/>
      <c r="G674" s="18"/>
      <c r="H674" s="18"/>
      <c r="I674" s="18"/>
      <c r="J674" s="18"/>
      <c r="K674" s="18"/>
    </row>
    <row r="675" spans="1:11" ht="15">
      <c r="A675" s="18"/>
      <c r="C675" s="18"/>
      <c r="D675" s="18"/>
      <c r="E675" s="18"/>
      <c r="F675" s="18"/>
      <c r="G675" s="18"/>
      <c r="H675" s="18"/>
      <c r="I675" s="18"/>
      <c r="J675" s="18"/>
      <c r="K675" s="18"/>
    </row>
    <row r="676" spans="1:11" ht="15">
      <c r="A676" s="18"/>
      <c r="C676" s="18"/>
      <c r="D676" s="18"/>
      <c r="E676" s="18"/>
      <c r="F676" s="18"/>
      <c r="G676" s="18"/>
      <c r="H676" s="18"/>
      <c r="I676" s="18"/>
      <c r="J676" s="18"/>
      <c r="K676" s="18"/>
    </row>
    <row r="677" spans="1:11" ht="15">
      <c r="A677" s="18"/>
      <c r="C677" s="18"/>
      <c r="D677" s="18"/>
      <c r="E677" s="18"/>
      <c r="F677" s="18"/>
      <c r="G677" s="18"/>
      <c r="H677" s="18"/>
      <c r="I677" s="18"/>
      <c r="J677" s="18"/>
      <c r="K677" s="18"/>
    </row>
    <row r="678" spans="1:11" ht="15">
      <c r="A678" s="18"/>
      <c r="C678" s="18"/>
      <c r="D678" s="18"/>
      <c r="E678" s="18"/>
      <c r="F678" s="18"/>
      <c r="G678" s="18"/>
      <c r="H678" s="18"/>
      <c r="I678" s="18"/>
      <c r="J678" s="18"/>
      <c r="K678" s="18"/>
    </row>
    <row r="679" spans="1:11" ht="15">
      <c r="A679" s="18"/>
      <c r="C679" s="18"/>
      <c r="D679" s="18"/>
      <c r="E679" s="18"/>
      <c r="F679" s="18"/>
      <c r="G679" s="18"/>
      <c r="H679" s="18"/>
      <c r="I679" s="18"/>
      <c r="J679" s="18"/>
      <c r="K679" s="18"/>
    </row>
    <row r="680" spans="1:11" ht="15">
      <c r="A680" s="18"/>
      <c r="C680" s="18"/>
      <c r="D680" s="18"/>
      <c r="E680" s="18"/>
      <c r="F680" s="18"/>
      <c r="G680" s="18"/>
      <c r="H680" s="18"/>
      <c r="I680" s="18"/>
      <c r="J680" s="18"/>
      <c r="K680" s="18"/>
    </row>
    <row r="681" spans="1:11" ht="15">
      <c r="A681" s="18"/>
      <c r="C681" s="18"/>
      <c r="D681" s="18"/>
      <c r="E681" s="18"/>
      <c r="F681" s="18"/>
      <c r="G681" s="18"/>
      <c r="H681" s="18"/>
      <c r="I681" s="18"/>
      <c r="J681" s="18"/>
      <c r="K681" s="18"/>
    </row>
    <row r="682" spans="1:11" ht="15">
      <c r="A682" s="18"/>
      <c r="C682" s="18"/>
      <c r="D682" s="18"/>
      <c r="E682" s="18"/>
      <c r="F682" s="18"/>
      <c r="G682" s="18"/>
      <c r="H682" s="18"/>
      <c r="I682" s="18"/>
      <c r="J682" s="18"/>
      <c r="K682" s="18"/>
    </row>
    <row r="683" spans="1:11" ht="15">
      <c r="A683" s="18"/>
      <c r="C683" s="18"/>
      <c r="D683" s="18"/>
      <c r="E683" s="18"/>
      <c r="F683" s="18"/>
      <c r="G683" s="18"/>
      <c r="H683" s="18"/>
      <c r="I683" s="18"/>
      <c r="J683" s="18"/>
      <c r="K683" s="18"/>
    </row>
    <row r="684" spans="1:11" ht="15">
      <c r="A684" s="18"/>
      <c r="C684" s="18"/>
      <c r="D684" s="18"/>
      <c r="E684" s="18"/>
      <c r="F684" s="18"/>
      <c r="G684" s="18"/>
      <c r="H684" s="18"/>
      <c r="I684" s="18"/>
      <c r="J684" s="18"/>
      <c r="K684" s="18"/>
    </row>
    <row r="685" spans="1:11" ht="15">
      <c r="A685" s="18"/>
      <c r="C685" s="18"/>
      <c r="D685" s="18"/>
      <c r="E685" s="18"/>
      <c r="F685" s="18"/>
      <c r="G685" s="18"/>
      <c r="H685" s="18"/>
      <c r="I685" s="18"/>
      <c r="J685" s="18"/>
      <c r="K685" s="18"/>
    </row>
    <row r="686" spans="1:11" ht="15">
      <c r="A686" s="18"/>
      <c r="C686" s="18"/>
      <c r="D686" s="18"/>
      <c r="E686" s="18"/>
      <c r="F686" s="18"/>
      <c r="G686" s="18"/>
      <c r="H686" s="18"/>
      <c r="I686" s="18"/>
      <c r="J686" s="18"/>
      <c r="K686" s="18"/>
    </row>
    <row r="687" spans="1:11" ht="15">
      <c r="A687" s="18"/>
      <c r="C687" s="18"/>
      <c r="D687" s="18"/>
      <c r="E687" s="18"/>
      <c r="F687" s="18"/>
      <c r="G687" s="18"/>
      <c r="H687" s="18"/>
      <c r="I687" s="18"/>
      <c r="J687" s="18"/>
      <c r="K687" s="18"/>
    </row>
    <row r="688" spans="1:11" ht="15">
      <c r="A688" s="18"/>
      <c r="C688" s="18"/>
      <c r="D688" s="18"/>
      <c r="E688" s="18"/>
      <c r="F688" s="18"/>
      <c r="G688" s="18"/>
      <c r="H688" s="18"/>
      <c r="I688" s="18"/>
      <c r="J688" s="18"/>
      <c r="K688" s="18"/>
    </row>
    <row r="689" spans="1:11" ht="15">
      <c r="A689" s="18"/>
      <c r="C689" s="18"/>
      <c r="D689" s="18"/>
      <c r="E689" s="18"/>
      <c r="F689" s="18"/>
      <c r="G689" s="18"/>
      <c r="H689" s="18"/>
      <c r="I689" s="18"/>
      <c r="J689" s="18"/>
      <c r="K689" s="18"/>
    </row>
    <row r="690" spans="1:11" ht="15">
      <c r="A690" s="18"/>
      <c r="C690" s="18"/>
      <c r="D690" s="18"/>
      <c r="E690" s="18"/>
      <c r="F690" s="18"/>
      <c r="G690" s="18"/>
      <c r="H690" s="18"/>
      <c r="I690" s="18"/>
      <c r="J690" s="18"/>
      <c r="K690" s="18"/>
    </row>
    <row r="691" spans="1:11" ht="15">
      <c r="A691" s="18"/>
      <c r="C691" s="18"/>
      <c r="D691" s="18"/>
      <c r="E691" s="18"/>
      <c r="F691" s="18"/>
      <c r="G691" s="18"/>
      <c r="H691" s="18"/>
      <c r="I691" s="18"/>
      <c r="J691" s="18"/>
      <c r="K691" s="18"/>
    </row>
    <row r="692" spans="1:11" ht="15">
      <c r="A692" s="18"/>
      <c r="C692" s="18"/>
      <c r="D692" s="18"/>
      <c r="E692" s="18"/>
      <c r="F692" s="18"/>
      <c r="G692" s="18"/>
      <c r="H692" s="18"/>
      <c r="I692" s="18"/>
      <c r="J692" s="18"/>
      <c r="K692" s="18"/>
    </row>
    <row r="693" spans="1:11" ht="15">
      <c r="A693" s="18"/>
      <c r="C693" s="18"/>
      <c r="D693" s="18"/>
      <c r="E693" s="18"/>
      <c r="F693" s="18"/>
      <c r="G693" s="18"/>
      <c r="H693" s="18"/>
      <c r="I693" s="18"/>
      <c r="J693" s="18"/>
      <c r="K693" s="18"/>
    </row>
    <row r="694" spans="1:11" ht="15">
      <c r="A694" s="18"/>
      <c r="C694" s="18"/>
      <c r="D694" s="18"/>
      <c r="E694" s="18"/>
      <c r="F694" s="18"/>
      <c r="G694" s="18"/>
      <c r="H694" s="18"/>
      <c r="I694" s="18"/>
      <c r="J694" s="18"/>
      <c r="K694" s="18"/>
    </row>
    <row r="695" spans="1:11" ht="15">
      <c r="A695" s="18"/>
      <c r="C695" s="18"/>
      <c r="D695" s="18"/>
      <c r="E695" s="18"/>
      <c r="F695" s="18"/>
      <c r="G695" s="18"/>
      <c r="H695" s="18"/>
      <c r="I695" s="18"/>
      <c r="J695" s="18"/>
      <c r="K695" s="18"/>
    </row>
    <row r="696" spans="1:11" ht="15">
      <c r="A696" s="18"/>
      <c r="C696" s="18"/>
      <c r="D696" s="18"/>
      <c r="E696" s="18"/>
      <c r="F696" s="18"/>
      <c r="G696" s="18"/>
      <c r="H696" s="18"/>
      <c r="I696" s="18"/>
      <c r="J696" s="18"/>
      <c r="K696" s="18"/>
    </row>
    <row r="697" spans="1:11" ht="15">
      <c r="A697" s="18"/>
      <c r="C697" s="18"/>
      <c r="D697" s="18"/>
      <c r="E697" s="18"/>
      <c r="F697" s="18"/>
      <c r="G697" s="18"/>
      <c r="H697" s="18"/>
      <c r="I697" s="18"/>
      <c r="J697" s="18"/>
      <c r="K697" s="18"/>
    </row>
    <row r="698" spans="1:11" ht="15">
      <c r="A698" s="18"/>
      <c r="C698" s="18"/>
      <c r="D698" s="18"/>
      <c r="E698" s="18"/>
      <c r="F698" s="18"/>
      <c r="G698" s="18"/>
      <c r="H698" s="18"/>
      <c r="I698" s="18"/>
      <c r="J698" s="18"/>
      <c r="K698" s="18"/>
    </row>
    <row r="699" spans="1:11" ht="15">
      <c r="A699" s="18"/>
      <c r="C699" s="18"/>
      <c r="D699" s="18"/>
      <c r="E699" s="18"/>
      <c r="F699" s="18"/>
      <c r="G699" s="18"/>
      <c r="H699" s="18"/>
      <c r="I699" s="18"/>
      <c r="J699" s="18"/>
      <c r="K699" s="18"/>
    </row>
    <row r="700" spans="1:11" ht="15">
      <c r="A700" s="18"/>
      <c r="C700" s="18"/>
      <c r="D700" s="18"/>
      <c r="E700" s="18"/>
      <c r="F700" s="18"/>
      <c r="G700" s="18"/>
      <c r="H700" s="18"/>
      <c r="I700" s="18"/>
      <c r="J700" s="18"/>
      <c r="K700" s="18"/>
    </row>
    <row r="701" spans="1:11" ht="15">
      <c r="A701" s="18"/>
      <c r="C701" s="18"/>
      <c r="D701" s="18"/>
      <c r="E701" s="18"/>
      <c r="F701" s="18"/>
      <c r="G701" s="18"/>
      <c r="H701" s="18"/>
      <c r="I701" s="18"/>
      <c r="J701" s="18"/>
      <c r="K701" s="18"/>
    </row>
    <row r="702" spans="1:11" ht="15">
      <c r="A702" s="18"/>
      <c r="C702" s="18"/>
      <c r="D702" s="18"/>
      <c r="E702" s="18"/>
      <c r="F702" s="18"/>
      <c r="G702" s="18"/>
      <c r="H702" s="18"/>
      <c r="I702" s="18"/>
      <c r="J702" s="18"/>
      <c r="K702" s="18"/>
    </row>
    <row r="703" spans="1:11" ht="15">
      <c r="A703" s="18"/>
      <c r="C703" s="18"/>
      <c r="D703" s="18"/>
      <c r="E703" s="18"/>
      <c r="F703" s="18"/>
      <c r="G703" s="18"/>
      <c r="H703" s="18"/>
      <c r="I703" s="18"/>
      <c r="J703" s="18"/>
      <c r="K703" s="18"/>
    </row>
    <row r="704" spans="1:11" ht="15">
      <c r="A704" s="18"/>
      <c r="C704" s="18"/>
      <c r="D704" s="18"/>
      <c r="E704" s="18"/>
      <c r="F704" s="18"/>
      <c r="G704" s="18"/>
      <c r="H704" s="18"/>
      <c r="I704" s="18"/>
      <c r="J704" s="18"/>
      <c r="K704" s="18"/>
    </row>
    <row r="705" spans="1:11" ht="15">
      <c r="A705" s="18"/>
      <c r="C705" s="18"/>
      <c r="D705" s="18"/>
      <c r="E705" s="18"/>
      <c r="F705" s="18"/>
      <c r="G705" s="18"/>
      <c r="H705" s="18"/>
      <c r="I705" s="18"/>
      <c r="J705" s="18"/>
      <c r="K705" s="18"/>
    </row>
    <row r="706" spans="1:11" ht="15">
      <c r="A706" s="18"/>
      <c r="C706" s="18"/>
      <c r="D706" s="18"/>
      <c r="E706" s="18"/>
      <c r="F706" s="18"/>
      <c r="G706" s="18"/>
      <c r="H706" s="18"/>
      <c r="I706" s="18"/>
      <c r="J706" s="18"/>
      <c r="K706" s="18"/>
    </row>
    <row r="707" spans="1:11" ht="15">
      <c r="A707" s="18"/>
      <c r="C707" s="18"/>
      <c r="D707" s="18"/>
      <c r="E707" s="18"/>
      <c r="F707" s="18"/>
      <c r="G707" s="18"/>
      <c r="H707" s="18"/>
      <c r="I707" s="18"/>
      <c r="J707" s="18"/>
      <c r="K707" s="18"/>
    </row>
    <row r="708" spans="1:11" ht="15">
      <c r="A708" s="18"/>
      <c r="C708" s="18"/>
      <c r="D708" s="18"/>
      <c r="E708" s="18"/>
      <c r="F708" s="18"/>
      <c r="G708" s="18"/>
      <c r="H708" s="18"/>
      <c r="I708" s="18"/>
      <c r="J708" s="18"/>
      <c r="K708" s="18"/>
    </row>
    <row r="709" spans="1:11" ht="15">
      <c r="A709" s="18"/>
      <c r="C709" s="18"/>
      <c r="D709" s="18"/>
      <c r="E709" s="18"/>
      <c r="F709" s="18"/>
      <c r="G709" s="18"/>
      <c r="H709" s="18"/>
      <c r="I709" s="18"/>
      <c r="J709" s="18"/>
      <c r="K709" s="18"/>
    </row>
    <row r="710" spans="1:11" ht="15">
      <c r="A710" s="18"/>
      <c r="C710" s="18"/>
      <c r="D710" s="18"/>
      <c r="E710" s="18"/>
      <c r="F710" s="18"/>
      <c r="G710" s="18"/>
      <c r="H710" s="18"/>
      <c r="I710" s="18"/>
      <c r="J710" s="18"/>
      <c r="K710" s="18"/>
    </row>
    <row r="711" spans="1:11" ht="15">
      <c r="A711" s="18"/>
      <c r="C711" s="18"/>
      <c r="D711" s="18"/>
      <c r="E711" s="18"/>
      <c r="F711" s="18"/>
      <c r="G711" s="18"/>
      <c r="H711" s="18"/>
      <c r="I711" s="18"/>
      <c r="J711" s="18"/>
      <c r="K711" s="18"/>
    </row>
    <row r="712" spans="1:11" ht="15">
      <c r="A712" s="18"/>
      <c r="C712" s="18"/>
      <c r="D712" s="18"/>
      <c r="E712" s="18"/>
      <c r="F712" s="18"/>
      <c r="G712" s="18"/>
      <c r="H712" s="18"/>
      <c r="I712" s="18"/>
      <c r="J712" s="18"/>
      <c r="K712" s="18"/>
    </row>
    <row r="713" spans="1:11" ht="15">
      <c r="A713" s="18"/>
      <c r="C713" s="18"/>
      <c r="D713" s="18"/>
      <c r="E713" s="18"/>
      <c r="F713" s="18"/>
      <c r="G713" s="18"/>
      <c r="H713" s="18"/>
      <c r="I713" s="18"/>
      <c r="J713" s="18"/>
      <c r="K713" s="18"/>
    </row>
    <row r="714" spans="1:11" ht="15">
      <c r="A714" s="18"/>
      <c r="C714" s="18"/>
      <c r="D714" s="18"/>
      <c r="E714" s="18"/>
      <c r="F714" s="18"/>
      <c r="G714" s="18"/>
      <c r="H714" s="18"/>
      <c r="I714" s="18"/>
      <c r="J714" s="18"/>
      <c r="K714" s="18"/>
    </row>
    <row r="715" spans="1:11" ht="15">
      <c r="A715" s="18"/>
      <c r="C715" s="18"/>
      <c r="D715" s="18"/>
      <c r="E715" s="18"/>
      <c r="F715" s="18"/>
      <c r="G715" s="18"/>
      <c r="H715" s="18"/>
      <c r="I715" s="18"/>
      <c r="J715" s="18"/>
      <c r="K715" s="18"/>
    </row>
    <row r="716" spans="1:11" ht="15">
      <c r="A716" s="18"/>
      <c r="C716" s="18"/>
      <c r="D716" s="18"/>
      <c r="E716" s="18"/>
      <c r="F716" s="18"/>
      <c r="G716" s="18"/>
      <c r="H716" s="18"/>
      <c r="I716" s="18"/>
      <c r="J716" s="18"/>
      <c r="K716" s="18"/>
    </row>
    <row r="717" spans="1:11" ht="15">
      <c r="A717" s="18"/>
      <c r="C717" s="18"/>
      <c r="D717" s="18"/>
      <c r="E717" s="18"/>
      <c r="F717" s="18"/>
      <c r="G717" s="18"/>
      <c r="H717" s="18"/>
      <c r="I717" s="18"/>
      <c r="J717" s="18"/>
      <c r="K717" s="18"/>
    </row>
    <row r="718" spans="1:11" ht="15">
      <c r="A718" s="18"/>
      <c r="C718" s="18"/>
      <c r="D718" s="18"/>
      <c r="E718" s="18"/>
      <c r="F718" s="18"/>
      <c r="G718" s="18"/>
      <c r="H718" s="18"/>
      <c r="I718" s="18"/>
      <c r="J718" s="18"/>
      <c r="K718" s="18"/>
    </row>
    <row r="719" spans="1:11" ht="15">
      <c r="A719" s="18"/>
      <c r="C719" s="18"/>
      <c r="D719" s="18"/>
      <c r="E719" s="18"/>
      <c r="F719" s="18"/>
      <c r="G719" s="18"/>
      <c r="H719" s="18"/>
      <c r="I719" s="18"/>
      <c r="J719" s="18"/>
      <c r="K719" s="18"/>
    </row>
    <row r="720" spans="1:11" ht="15">
      <c r="A720" s="18"/>
      <c r="C720" s="18"/>
      <c r="D720" s="18"/>
      <c r="E720" s="18"/>
      <c r="F720" s="18"/>
      <c r="G720" s="18"/>
      <c r="H720" s="18"/>
      <c r="I720" s="18"/>
      <c r="J720" s="18"/>
      <c r="K720" s="18"/>
    </row>
    <row r="721" spans="1:11" ht="15">
      <c r="A721" s="18"/>
      <c r="C721" s="18"/>
      <c r="D721" s="18"/>
      <c r="E721" s="18"/>
      <c r="F721" s="18"/>
      <c r="G721" s="18"/>
      <c r="H721" s="18"/>
      <c r="I721" s="18"/>
      <c r="J721" s="18"/>
      <c r="K721" s="18"/>
    </row>
    <row r="722" spans="1:11" ht="15">
      <c r="A722" s="18"/>
      <c r="C722" s="18"/>
      <c r="D722" s="18"/>
      <c r="E722" s="18"/>
      <c r="F722" s="18"/>
      <c r="G722" s="18"/>
      <c r="H722" s="18"/>
      <c r="I722" s="18"/>
      <c r="J722" s="18"/>
      <c r="K722" s="18"/>
    </row>
    <row r="723" spans="1:11" ht="15">
      <c r="A723" s="18"/>
      <c r="C723" s="18"/>
      <c r="D723" s="18"/>
      <c r="E723" s="18"/>
      <c r="F723" s="18"/>
      <c r="G723" s="18"/>
      <c r="H723" s="18"/>
      <c r="I723" s="18"/>
      <c r="J723" s="18"/>
      <c r="K723" s="18"/>
    </row>
    <row r="724" spans="1:11" ht="15">
      <c r="A724" s="18"/>
      <c r="C724" s="18"/>
      <c r="D724" s="18"/>
      <c r="E724" s="18"/>
      <c r="F724" s="18"/>
      <c r="G724" s="18"/>
      <c r="H724" s="18"/>
      <c r="I724" s="18"/>
      <c r="J724" s="18"/>
      <c r="K724" s="18"/>
    </row>
    <row r="725" spans="1:11" ht="15">
      <c r="A725" s="18"/>
      <c r="C725" s="18"/>
      <c r="D725" s="18"/>
      <c r="E725" s="18"/>
      <c r="F725" s="18"/>
      <c r="G725" s="18"/>
      <c r="H725" s="18"/>
      <c r="I725" s="18"/>
      <c r="J725" s="18"/>
      <c r="K725" s="18"/>
    </row>
    <row r="726" spans="1:11" ht="15">
      <c r="A726" s="18"/>
      <c r="C726" s="18"/>
      <c r="D726" s="18"/>
      <c r="E726" s="18"/>
      <c r="F726" s="18"/>
      <c r="G726" s="18"/>
      <c r="H726" s="18"/>
      <c r="I726" s="18"/>
      <c r="J726" s="18"/>
      <c r="K726" s="18"/>
    </row>
    <row r="727" spans="1:11" ht="15">
      <c r="A727" s="18"/>
      <c r="C727" s="18"/>
      <c r="D727" s="18"/>
      <c r="E727" s="18"/>
      <c r="F727" s="18"/>
      <c r="G727" s="18"/>
      <c r="H727" s="18"/>
      <c r="I727" s="18"/>
      <c r="J727" s="18"/>
      <c r="K727" s="18"/>
    </row>
    <row r="728" spans="1:11" ht="15">
      <c r="A728" s="18"/>
      <c r="C728" s="18"/>
      <c r="D728" s="18"/>
      <c r="E728" s="18"/>
      <c r="F728" s="18"/>
      <c r="G728" s="18"/>
      <c r="H728" s="18"/>
      <c r="I728" s="18"/>
      <c r="J728" s="18"/>
      <c r="K728" s="18"/>
    </row>
    <row r="729" spans="1:11" ht="15">
      <c r="A729" s="18"/>
      <c r="C729" s="18"/>
      <c r="D729" s="18"/>
      <c r="E729" s="18"/>
      <c r="F729" s="18"/>
      <c r="G729" s="18"/>
      <c r="H729" s="18"/>
      <c r="I729" s="18"/>
      <c r="J729" s="18"/>
      <c r="K729" s="18"/>
    </row>
    <row r="730" spans="1:11" ht="15">
      <c r="A730" s="18"/>
      <c r="C730" s="18"/>
      <c r="D730" s="18"/>
      <c r="E730" s="18"/>
      <c r="F730" s="18"/>
      <c r="G730" s="18"/>
      <c r="H730" s="18"/>
      <c r="I730" s="18"/>
      <c r="J730" s="18"/>
      <c r="K730" s="18"/>
    </row>
    <row r="731" spans="1:11" ht="15">
      <c r="A731" s="18"/>
      <c r="C731" s="18"/>
      <c r="D731" s="18"/>
      <c r="E731" s="18"/>
      <c r="F731" s="18"/>
      <c r="G731" s="18"/>
      <c r="H731" s="18"/>
      <c r="I731" s="18"/>
      <c r="J731" s="18"/>
      <c r="K731" s="18"/>
    </row>
    <row r="732" spans="1:11" ht="15">
      <c r="A732" s="18"/>
      <c r="C732" s="18"/>
      <c r="D732" s="18"/>
      <c r="E732" s="18"/>
      <c r="F732" s="18"/>
      <c r="G732" s="18"/>
      <c r="H732" s="18"/>
      <c r="I732" s="18"/>
      <c r="J732" s="18"/>
      <c r="K732" s="18"/>
    </row>
    <row r="733" spans="1:11" ht="15">
      <c r="A733" s="18"/>
      <c r="C733" s="18"/>
      <c r="D733" s="18"/>
      <c r="E733" s="18"/>
      <c r="F733" s="18"/>
      <c r="G733" s="18"/>
      <c r="H733" s="18"/>
      <c r="I733" s="18"/>
      <c r="J733" s="18"/>
      <c r="K733" s="18"/>
    </row>
    <row r="734" spans="1:11" ht="15">
      <c r="A734" s="18"/>
      <c r="C734" s="18"/>
      <c r="D734" s="18"/>
      <c r="E734" s="18"/>
      <c r="F734" s="18"/>
      <c r="G734" s="18"/>
      <c r="H734" s="18"/>
      <c r="I734" s="18"/>
      <c r="J734" s="18"/>
      <c r="K734" s="18"/>
    </row>
    <row r="735" spans="1:11" ht="15">
      <c r="A735" s="18"/>
      <c r="C735" s="18"/>
      <c r="D735" s="18"/>
      <c r="E735" s="18"/>
      <c r="F735" s="18"/>
      <c r="G735" s="18"/>
      <c r="H735" s="18"/>
      <c r="I735" s="18"/>
      <c r="J735" s="18"/>
      <c r="K735" s="18"/>
    </row>
    <row r="736" spans="1:11" ht="15">
      <c r="A736" s="18"/>
      <c r="C736" s="18"/>
      <c r="D736" s="18"/>
      <c r="E736" s="18"/>
      <c r="F736" s="18"/>
      <c r="G736" s="18"/>
      <c r="H736" s="18"/>
      <c r="I736" s="18"/>
      <c r="J736" s="18"/>
      <c r="K736" s="18"/>
    </row>
    <row r="737" spans="1:11" ht="15">
      <c r="A737" s="18"/>
      <c r="C737" s="18"/>
      <c r="D737" s="18"/>
      <c r="E737" s="18"/>
      <c r="F737" s="18"/>
      <c r="G737" s="18"/>
      <c r="H737" s="18"/>
      <c r="I737" s="18"/>
      <c r="J737" s="18"/>
      <c r="K737" s="18"/>
    </row>
    <row r="738" spans="1:11" ht="15">
      <c r="A738" s="18"/>
      <c r="C738" s="18"/>
      <c r="D738" s="18"/>
      <c r="E738" s="18"/>
      <c r="F738" s="18"/>
      <c r="G738" s="18"/>
      <c r="H738" s="18"/>
      <c r="I738" s="18"/>
      <c r="J738" s="18"/>
      <c r="K738" s="18"/>
    </row>
    <row r="739" spans="1:11" ht="15">
      <c r="A739" s="18"/>
      <c r="C739" s="18"/>
      <c r="D739" s="18"/>
      <c r="E739" s="18"/>
      <c r="F739" s="18"/>
      <c r="G739" s="18"/>
      <c r="H739" s="18"/>
      <c r="I739" s="18"/>
      <c r="J739" s="18"/>
      <c r="K739" s="18"/>
    </row>
    <row r="740" spans="1:11" ht="15">
      <c r="A740" s="18"/>
      <c r="C740" s="18"/>
      <c r="D740" s="18"/>
      <c r="E740" s="18"/>
      <c r="F740" s="18"/>
      <c r="G740" s="18"/>
      <c r="H740" s="18"/>
      <c r="I740" s="18"/>
      <c r="J740" s="18"/>
      <c r="K740" s="18"/>
    </row>
    <row r="741" spans="1:11" ht="15">
      <c r="A741" s="18"/>
      <c r="C741" s="18"/>
      <c r="D741" s="18"/>
      <c r="E741" s="18"/>
      <c r="F741" s="18"/>
      <c r="G741" s="18"/>
      <c r="H741" s="18"/>
      <c r="I741" s="18"/>
      <c r="J741" s="18"/>
      <c r="K741" s="18"/>
    </row>
    <row r="742" spans="1:11" ht="15">
      <c r="A742" s="18"/>
      <c r="C742" s="18"/>
      <c r="D742" s="18"/>
      <c r="E742" s="18"/>
      <c r="F742" s="18"/>
      <c r="G742" s="18"/>
      <c r="H742" s="18"/>
      <c r="I742" s="18"/>
      <c r="J742" s="18"/>
      <c r="K742" s="18"/>
    </row>
    <row r="743" spans="1:11" ht="15">
      <c r="A743" s="18"/>
      <c r="C743" s="18"/>
      <c r="D743" s="18"/>
      <c r="E743" s="18"/>
      <c r="F743" s="18"/>
      <c r="G743" s="18"/>
      <c r="H743" s="18"/>
      <c r="I743" s="18"/>
      <c r="J743" s="18"/>
      <c r="K743" s="18"/>
    </row>
    <row r="744" spans="1:11" ht="15">
      <c r="A744" s="18"/>
      <c r="C744" s="18"/>
      <c r="D744" s="18"/>
      <c r="E744" s="18"/>
      <c r="F744" s="18"/>
      <c r="G744" s="18"/>
      <c r="H744" s="18"/>
      <c r="I744" s="18"/>
      <c r="J744" s="18"/>
      <c r="K744" s="18"/>
    </row>
    <row r="745" spans="1:11" ht="15">
      <c r="A745" s="18"/>
      <c r="C745" s="18"/>
      <c r="D745" s="18"/>
      <c r="E745" s="18"/>
      <c r="F745" s="18"/>
      <c r="G745" s="18"/>
      <c r="H745" s="18"/>
      <c r="I745" s="18"/>
      <c r="J745" s="18"/>
      <c r="K745" s="18"/>
    </row>
    <row r="746" spans="1:11" ht="15">
      <c r="A746" s="18"/>
      <c r="C746" s="18"/>
      <c r="D746" s="18"/>
      <c r="E746" s="18"/>
      <c r="F746" s="18"/>
      <c r="G746" s="18"/>
      <c r="H746" s="18"/>
      <c r="I746" s="18"/>
      <c r="J746" s="18"/>
      <c r="K746" s="18"/>
    </row>
    <row r="747" spans="1:11" ht="15">
      <c r="A747" s="18"/>
      <c r="C747" s="18"/>
      <c r="D747" s="18"/>
      <c r="E747" s="18"/>
      <c r="F747" s="18"/>
      <c r="G747" s="18"/>
      <c r="H747" s="18"/>
      <c r="I747" s="18"/>
      <c r="J747" s="18"/>
      <c r="K747" s="18"/>
    </row>
    <row r="748" spans="1:11" ht="15">
      <c r="A748" s="18"/>
      <c r="C748" s="18"/>
      <c r="D748" s="18"/>
      <c r="E748" s="18"/>
      <c r="F748" s="18"/>
      <c r="G748" s="18"/>
      <c r="H748" s="18"/>
      <c r="I748" s="18"/>
      <c r="J748" s="18"/>
      <c r="K748" s="18"/>
    </row>
    <row r="749" spans="1:11" ht="15">
      <c r="A749" s="18"/>
      <c r="C749" s="18"/>
      <c r="D749" s="18"/>
      <c r="E749" s="18"/>
      <c r="F749" s="18"/>
      <c r="G749" s="18"/>
      <c r="H749" s="18"/>
      <c r="I749" s="18"/>
      <c r="J749" s="18"/>
      <c r="K749" s="18"/>
    </row>
    <row r="750" spans="1:11" ht="15">
      <c r="A750" s="18"/>
      <c r="C750" s="18"/>
      <c r="D750" s="18"/>
      <c r="E750" s="18"/>
      <c r="F750" s="18"/>
      <c r="G750" s="18"/>
      <c r="H750" s="18"/>
      <c r="I750" s="18"/>
      <c r="J750" s="18"/>
      <c r="K750" s="18"/>
    </row>
    <row r="751" spans="1:11" ht="15">
      <c r="A751" s="18"/>
      <c r="C751" s="18"/>
      <c r="D751" s="18"/>
      <c r="E751" s="18"/>
      <c r="F751" s="18"/>
      <c r="G751" s="18"/>
      <c r="H751" s="18"/>
      <c r="I751" s="18"/>
      <c r="J751" s="18"/>
      <c r="K751" s="18"/>
    </row>
    <row r="752" spans="1:11" ht="15">
      <c r="A752" s="18"/>
      <c r="C752" s="18"/>
      <c r="D752" s="18"/>
      <c r="E752" s="18"/>
      <c r="F752" s="18"/>
      <c r="G752" s="18"/>
      <c r="H752" s="18"/>
      <c r="I752" s="18"/>
      <c r="J752" s="18"/>
      <c r="K752" s="18"/>
    </row>
    <row r="753" spans="1:11" ht="15">
      <c r="A753" s="18"/>
      <c r="C753" s="18"/>
      <c r="D753" s="18"/>
      <c r="E753" s="18"/>
      <c r="F753" s="18"/>
      <c r="G753" s="18"/>
      <c r="H753" s="18"/>
      <c r="I753" s="18"/>
      <c r="J753" s="18"/>
      <c r="K753" s="18"/>
    </row>
    <row r="754" spans="1:11" ht="15">
      <c r="A754" s="18"/>
      <c r="C754" s="18"/>
      <c r="D754" s="18"/>
      <c r="E754" s="18"/>
      <c r="F754" s="18"/>
      <c r="G754" s="18"/>
      <c r="H754" s="18"/>
      <c r="I754" s="18"/>
      <c r="J754" s="18"/>
      <c r="K754" s="18"/>
    </row>
    <row r="755" spans="1:11" ht="15">
      <c r="A755" s="18"/>
      <c r="C755" s="18"/>
      <c r="D755" s="18"/>
      <c r="E755" s="18"/>
      <c r="F755" s="18"/>
      <c r="G755" s="18"/>
      <c r="H755" s="18"/>
      <c r="I755" s="18"/>
      <c r="J755" s="18"/>
      <c r="K755" s="18"/>
    </row>
    <row r="756" spans="1:11" ht="15">
      <c r="A756" s="18"/>
      <c r="C756" s="18"/>
      <c r="D756" s="18"/>
      <c r="E756" s="18"/>
      <c r="F756" s="18"/>
      <c r="G756" s="18"/>
      <c r="H756" s="18"/>
      <c r="I756" s="18"/>
      <c r="J756" s="18"/>
      <c r="K756" s="18"/>
    </row>
    <row r="757" spans="1:11" ht="15">
      <c r="A757" s="18"/>
      <c r="C757" s="18"/>
      <c r="D757" s="18"/>
      <c r="E757" s="18"/>
      <c r="F757" s="18"/>
      <c r="G757" s="18"/>
      <c r="H757" s="18"/>
      <c r="I757" s="18"/>
      <c r="J757" s="18"/>
      <c r="K757" s="18"/>
    </row>
    <row r="758" spans="1:11" ht="15">
      <c r="A758" s="18"/>
      <c r="C758" s="18"/>
      <c r="D758" s="18"/>
      <c r="E758" s="18"/>
      <c r="F758" s="18"/>
      <c r="G758" s="18"/>
      <c r="H758" s="18"/>
      <c r="I758" s="18"/>
      <c r="J758" s="18"/>
      <c r="K758" s="18"/>
    </row>
    <row r="759" spans="1:11" ht="15">
      <c r="A759" s="18"/>
      <c r="C759" s="18"/>
      <c r="D759" s="18"/>
      <c r="E759" s="18"/>
      <c r="F759" s="18"/>
      <c r="G759" s="18"/>
      <c r="H759" s="18"/>
      <c r="I759" s="18"/>
      <c r="J759" s="18"/>
      <c r="K759" s="18"/>
    </row>
    <row r="760" spans="1:11" ht="15">
      <c r="A760" s="18"/>
      <c r="C760" s="18"/>
      <c r="D760" s="18"/>
      <c r="E760" s="18"/>
      <c r="F760" s="18"/>
      <c r="G760" s="18"/>
      <c r="H760" s="18"/>
      <c r="I760" s="18"/>
      <c r="J760" s="18"/>
      <c r="K760" s="18"/>
    </row>
    <row r="761" spans="1:11" ht="15">
      <c r="A761" s="18"/>
      <c r="C761" s="18"/>
      <c r="D761" s="18"/>
      <c r="E761" s="18"/>
      <c r="F761" s="18"/>
      <c r="G761" s="18"/>
      <c r="H761" s="18"/>
      <c r="I761" s="18"/>
      <c r="J761" s="18"/>
      <c r="K761" s="18"/>
    </row>
    <row r="762" spans="1:11" ht="15">
      <c r="A762" s="18"/>
      <c r="C762" s="18"/>
      <c r="D762" s="18"/>
      <c r="E762" s="18"/>
      <c r="F762" s="18"/>
      <c r="G762" s="18"/>
      <c r="H762" s="18"/>
      <c r="I762" s="18"/>
      <c r="J762" s="18"/>
      <c r="K762" s="18"/>
    </row>
    <row r="763" spans="1:11" ht="15">
      <c r="A763" s="18"/>
      <c r="C763" s="18"/>
      <c r="D763" s="18"/>
      <c r="E763" s="18"/>
      <c r="F763" s="18"/>
      <c r="G763" s="18"/>
      <c r="H763" s="18"/>
      <c r="I763" s="18"/>
      <c r="J763" s="18"/>
      <c r="K763" s="18"/>
    </row>
    <row r="764" spans="1:11" ht="15">
      <c r="A764" s="18"/>
      <c r="C764" s="18"/>
      <c r="D764" s="18"/>
      <c r="E764" s="18"/>
      <c r="F764" s="18"/>
      <c r="G764" s="18"/>
      <c r="H764" s="18"/>
      <c r="I764" s="18"/>
      <c r="J764" s="18"/>
      <c r="K764" s="18"/>
    </row>
    <row r="765" spans="1:11" ht="15">
      <c r="A765" s="18"/>
      <c r="C765" s="18"/>
      <c r="D765" s="18"/>
      <c r="E765" s="18"/>
      <c r="F765" s="18"/>
      <c r="G765" s="18"/>
      <c r="H765" s="18"/>
      <c r="I765" s="18"/>
      <c r="J765" s="18"/>
      <c r="K765" s="18"/>
    </row>
    <row r="766" spans="1:11" ht="15">
      <c r="A766" s="18"/>
      <c r="C766" s="18"/>
      <c r="D766" s="18"/>
      <c r="E766" s="18"/>
      <c r="F766" s="18"/>
      <c r="G766" s="18"/>
      <c r="H766" s="18"/>
      <c r="I766" s="18"/>
      <c r="J766" s="18"/>
      <c r="K766" s="18"/>
    </row>
    <row r="767" spans="1:11" ht="15">
      <c r="A767" s="18"/>
      <c r="C767" s="18"/>
      <c r="D767" s="18"/>
      <c r="E767" s="18"/>
      <c r="F767" s="18"/>
      <c r="G767" s="18"/>
      <c r="H767" s="18"/>
      <c r="I767" s="18"/>
      <c r="J767" s="18"/>
      <c r="K767" s="18"/>
    </row>
    <row r="768" spans="1:11" ht="15">
      <c r="A768" s="18"/>
      <c r="C768" s="18"/>
      <c r="D768" s="18"/>
      <c r="E768" s="18"/>
      <c r="F768" s="18"/>
      <c r="G768" s="18"/>
      <c r="H768" s="18"/>
      <c r="I768" s="18"/>
      <c r="J768" s="18"/>
      <c r="K768" s="18"/>
    </row>
    <row r="769" spans="1:11" ht="15">
      <c r="A769" s="18"/>
      <c r="C769" s="18"/>
      <c r="D769" s="18"/>
      <c r="E769" s="18"/>
      <c r="F769" s="18"/>
      <c r="G769" s="18"/>
      <c r="H769" s="18"/>
      <c r="I769" s="18"/>
      <c r="J769" s="18"/>
      <c r="K769" s="18"/>
    </row>
    <row r="770" spans="1:11" ht="15">
      <c r="A770" s="18"/>
      <c r="C770" s="18"/>
      <c r="D770" s="18"/>
      <c r="E770" s="18"/>
      <c r="F770" s="18"/>
      <c r="G770" s="18"/>
      <c r="H770" s="18"/>
      <c r="I770" s="18"/>
      <c r="J770" s="18"/>
      <c r="K770" s="18"/>
    </row>
    <row r="771" spans="1:11" ht="15">
      <c r="A771" s="18"/>
      <c r="C771" s="18"/>
      <c r="D771" s="18"/>
      <c r="E771" s="18"/>
      <c r="F771" s="18"/>
      <c r="G771" s="18"/>
      <c r="H771" s="18"/>
      <c r="I771" s="18"/>
      <c r="J771" s="18"/>
      <c r="K771" s="18"/>
    </row>
    <row r="772" spans="1:11" ht="15">
      <c r="A772" s="18"/>
      <c r="C772" s="18"/>
      <c r="D772" s="18"/>
      <c r="E772" s="18"/>
      <c r="F772" s="18"/>
      <c r="G772" s="18"/>
      <c r="H772" s="18"/>
      <c r="I772" s="18"/>
      <c r="J772" s="18"/>
      <c r="K772" s="18"/>
    </row>
    <row r="773" spans="1:11" ht="15">
      <c r="A773" s="18"/>
      <c r="C773" s="18"/>
      <c r="D773" s="18"/>
      <c r="E773" s="18"/>
      <c r="F773" s="18"/>
      <c r="G773" s="18"/>
      <c r="H773" s="18"/>
      <c r="I773" s="18"/>
      <c r="J773" s="18"/>
      <c r="K773" s="18"/>
    </row>
    <row r="774" spans="1:11" ht="15">
      <c r="A774" s="18"/>
      <c r="C774" s="18"/>
      <c r="D774" s="18"/>
      <c r="E774" s="18"/>
      <c r="F774" s="18"/>
      <c r="G774" s="18"/>
      <c r="H774" s="18"/>
      <c r="I774" s="18"/>
      <c r="J774" s="18"/>
      <c r="K774" s="18"/>
    </row>
    <row r="775" spans="1:11" ht="15">
      <c r="A775" s="18"/>
      <c r="C775" s="18"/>
      <c r="D775" s="18"/>
      <c r="E775" s="18"/>
      <c r="F775" s="18"/>
      <c r="G775" s="18"/>
      <c r="H775" s="18"/>
      <c r="I775" s="18"/>
      <c r="J775" s="18"/>
      <c r="K775" s="18"/>
    </row>
    <row r="776" spans="1:11" ht="15">
      <c r="A776" s="18"/>
      <c r="C776" s="18"/>
      <c r="D776" s="18"/>
      <c r="E776" s="18"/>
      <c r="F776" s="18"/>
      <c r="G776" s="18"/>
      <c r="H776" s="18"/>
      <c r="I776" s="18"/>
      <c r="J776" s="18"/>
      <c r="K776" s="18"/>
    </row>
    <row r="777" spans="1:11" ht="15">
      <c r="A777" s="18"/>
      <c r="C777" s="18"/>
      <c r="D777" s="18"/>
      <c r="E777" s="18"/>
      <c r="F777" s="18"/>
      <c r="G777" s="18"/>
      <c r="H777" s="18"/>
      <c r="I777" s="18"/>
      <c r="J777" s="18"/>
      <c r="K777" s="18"/>
    </row>
    <row r="778" spans="1:11" ht="15">
      <c r="A778" s="18"/>
      <c r="C778" s="18"/>
      <c r="D778" s="18"/>
      <c r="E778" s="18"/>
      <c r="F778" s="18"/>
      <c r="G778" s="18"/>
      <c r="H778" s="18"/>
      <c r="I778" s="18"/>
      <c r="J778" s="18"/>
      <c r="K778" s="18"/>
    </row>
    <row r="779" spans="1:11" ht="15">
      <c r="A779" s="18"/>
      <c r="C779" s="18"/>
      <c r="D779" s="18"/>
      <c r="E779" s="18"/>
      <c r="F779" s="18"/>
      <c r="G779" s="18"/>
      <c r="H779" s="18"/>
      <c r="I779" s="18"/>
      <c r="J779" s="18"/>
      <c r="K779" s="18"/>
    </row>
    <row r="780" spans="1:11" ht="15">
      <c r="A780" s="18"/>
      <c r="C780" s="18"/>
      <c r="D780" s="18"/>
      <c r="E780" s="18"/>
      <c r="F780" s="18"/>
      <c r="G780" s="18"/>
      <c r="H780" s="18"/>
      <c r="I780" s="18"/>
      <c r="J780" s="18"/>
      <c r="K780" s="18"/>
    </row>
    <row r="781" spans="1:11" ht="15">
      <c r="A781" s="18"/>
      <c r="C781" s="18"/>
      <c r="D781" s="18"/>
      <c r="E781" s="18"/>
      <c r="F781" s="18"/>
      <c r="G781" s="18"/>
      <c r="H781" s="18"/>
      <c r="I781" s="18"/>
      <c r="J781" s="18"/>
      <c r="K781" s="18"/>
    </row>
    <row r="782" spans="1:11" ht="15">
      <c r="A782" s="18"/>
      <c r="C782" s="18"/>
      <c r="D782" s="18"/>
      <c r="E782" s="18"/>
      <c r="F782" s="18"/>
      <c r="G782" s="18"/>
      <c r="H782" s="18"/>
      <c r="I782" s="18"/>
      <c r="J782" s="18"/>
      <c r="K782" s="18"/>
    </row>
    <row r="783" spans="1:11" ht="15">
      <c r="A783" s="18"/>
      <c r="C783" s="18"/>
      <c r="D783" s="18"/>
      <c r="E783" s="18"/>
      <c r="F783" s="18"/>
      <c r="G783" s="18"/>
      <c r="H783" s="18"/>
      <c r="I783" s="18"/>
      <c r="J783" s="18"/>
      <c r="K783" s="18"/>
    </row>
    <row r="784" spans="1:11" ht="15">
      <c r="A784" s="18"/>
      <c r="C784" s="18"/>
      <c r="D784" s="18"/>
      <c r="E784" s="18"/>
      <c r="F784" s="18"/>
      <c r="G784" s="18"/>
      <c r="H784" s="18"/>
      <c r="I784" s="18"/>
      <c r="J784" s="18"/>
      <c r="K784" s="18"/>
    </row>
    <row r="785" spans="1:11" ht="15">
      <c r="A785" s="18"/>
      <c r="C785" s="18"/>
      <c r="D785" s="18"/>
      <c r="E785" s="18"/>
      <c r="F785" s="18"/>
      <c r="G785" s="18"/>
      <c r="H785" s="18"/>
      <c r="I785" s="18"/>
      <c r="J785" s="18"/>
      <c r="K785" s="18"/>
    </row>
    <row r="786" spans="1:11" ht="15">
      <c r="A786" s="18"/>
      <c r="C786" s="18"/>
      <c r="D786" s="18"/>
      <c r="E786" s="18"/>
      <c r="F786" s="18"/>
      <c r="G786" s="18"/>
      <c r="H786" s="18"/>
      <c r="I786" s="18"/>
      <c r="J786" s="18"/>
      <c r="K786" s="18"/>
    </row>
    <row r="787" spans="1:11" ht="15">
      <c r="A787" s="18"/>
      <c r="C787" s="18"/>
      <c r="D787" s="18"/>
      <c r="E787" s="18"/>
      <c r="F787" s="18"/>
      <c r="G787" s="18"/>
      <c r="H787" s="18"/>
      <c r="I787" s="18"/>
      <c r="J787" s="18"/>
      <c r="K787" s="18"/>
    </row>
    <row r="788" spans="1:11" ht="15">
      <c r="A788" s="18"/>
      <c r="C788" s="18"/>
      <c r="D788" s="18"/>
      <c r="E788" s="18"/>
      <c r="F788" s="18"/>
      <c r="G788" s="18"/>
      <c r="H788" s="18"/>
      <c r="I788" s="18"/>
      <c r="J788" s="18"/>
      <c r="K788" s="18"/>
    </row>
    <row r="789" spans="1:11" ht="15">
      <c r="A789" s="18"/>
      <c r="C789" s="18"/>
      <c r="D789" s="18"/>
      <c r="E789" s="18"/>
      <c r="F789" s="18"/>
      <c r="G789" s="18"/>
      <c r="H789" s="18"/>
      <c r="I789" s="18"/>
      <c r="J789" s="18"/>
      <c r="K789" s="18"/>
    </row>
    <row r="790" spans="1:11" ht="15">
      <c r="A790" s="18"/>
      <c r="C790" s="18"/>
      <c r="D790" s="18"/>
      <c r="E790" s="18"/>
      <c r="F790" s="18"/>
      <c r="G790" s="18"/>
      <c r="H790" s="18"/>
      <c r="I790" s="18"/>
      <c r="J790" s="18"/>
      <c r="K790" s="18"/>
    </row>
    <row r="791" spans="1:11" ht="15">
      <c r="A791" s="18"/>
      <c r="C791" s="18"/>
      <c r="D791" s="18"/>
      <c r="E791" s="18"/>
      <c r="F791" s="18"/>
      <c r="G791" s="18"/>
      <c r="H791" s="18"/>
      <c r="I791" s="18"/>
      <c r="J791" s="18"/>
      <c r="K791" s="18"/>
    </row>
    <row r="792" spans="1:11" ht="15">
      <c r="A792" s="18"/>
      <c r="C792" s="18"/>
      <c r="D792" s="18"/>
      <c r="E792" s="18"/>
      <c r="F792" s="18"/>
      <c r="G792" s="18"/>
      <c r="H792" s="18"/>
      <c r="I792" s="18"/>
      <c r="J792" s="18"/>
      <c r="K792" s="18"/>
    </row>
    <row r="793" spans="1:11" ht="15">
      <c r="A793" s="18"/>
      <c r="C793" s="18"/>
      <c r="D793" s="18"/>
      <c r="E793" s="18"/>
      <c r="F793" s="18"/>
      <c r="G793" s="18"/>
      <c r="H793" s="18"/>
      <c r="I793" s="18"/>
      <c r="J793" s="18"/>
      <c r="K793" s="18"/>
    </row>
    <row r="794" spans="1:11" ht="15">
      <c r="A794" s="18"/>
      <c r="C794" s="18"/>
      <c r="D794" s="18"/>
      <c r="E794" s="18"/>
      <c r="F794" s="18"/>
      <c r="G794" s="18"/>
      <c r="H794" s="18"/>
      <c r="I794" s="18"/>
      <c r="J794" s="18"/>
      <c r="K794" s="18"/>
    </row>
    <row r="795" spans="1:11" ht="15">
      <c r="A795" s="18"/>
      <c r="C795" s="18"/>
      <c r="D795" s="18"/>
      <c r="E795" s="18"/>
      <c r="F795" s="18"/>
      <c r="G795" s="18"/>
      <c r="H795" s="18"/>
      <c r="I795" s="18"/>
      <c r="J795" s="18"/>
      <c r="K795" s="18"/>
    </row>
    <row r="796" spans="1:11" ht="15">
      <c r="A796" s="18"/>
      <c r="C796" s="18"/>
      <c r="D796" s="18"/>
      <c r="E796" s="18"/>
      <c r="F796" s="18"/>
      <c r="G796" s="18"/>
      <c r="H796" s="18"/>
      <c r="I796" s="18"/>
      <c r="J796" s="18"/>
      <c r="K796" s="18"/>
    </row>
    <row r="797" spans="1:11" ht="15">
      <c r="A797" s="18"/>
      <c r="C797" s="18"/>
      <c r="D797" s="18"/>
      <c r="E797" s="18"/>
      <c r="F797" s="18"/>
      <c r="G797" s="18"/>
      <c r="H797" s="18"/>
      <c r="I797" s="18"/>
      <c r="J797" s="18"/>
      <c r="K797" s="18"/>
    </row>
    <row r="798" spans="1:11" ht="15">
      <c r="A798" s="18"/>
      <c r="C798" s="18"/>
      <c r="D798" s="18"/>
      <c r="E798" s="18"/>
      <c r="F798" s="18"/>
      <c r="G798" s="18"/>
      <c r="H798" s="18"/>
      <c r="I798" s="18"/>
      <c r="J798" s="18"/>
      <c r="K798" s="18"/>
    </row>
    <row r="799" spans="1:11" ht="15">
      <c r="A799" s="18"/>
      <c r="C799" s="18"/>
      <c r="D799" s="18"/>
      <c r="E799" s="18"/>
      <c r="F799" s="18"/>
      <c r="G799" s="18"/>
      <c r="H799" s="18"/>
      <c r="I799" s="18"/>
      <c r="J799" s="18"/>
      <c r="K799" s="18"/>
    </row>
    <row r="800" spans="1:11" ht="15">
      <c r="A800" s="18"/>
      <c r="C800" s="18"/>
      <c r="D800" s="18"/>
      <c r="E800" s="18"/>
      <c r="F800" s="18"/>
      <c r="G800" s="18"/>
      <c r="H800" s="18"/>
      <c r="I800" s="18"/>
      <c r="J800" s="18"/>
      <c r="K800" s="18"/>
    </row>
    <row r="801" spans="1:11" ht="15">
      <c r="A801" s="18"/>
      <c r="C801" s="18"/>
      <c r="D801" s="18"/>
      <c r="E801" s="18"/>
      <c r="F801" s="18"/>
      <c r="G801" s="18"/>
      <c r="H801" s="18"/>
      <c r="I801" s="18"/>
      <c r="J801" s="18"/>
      <c r="K801" s="18"/>
    </row>
    <row r="802" spans="1:11" ht="15">
      <c r="A802" s="18"/>
      <c r="C802" s="18"/>
      <c r="D802" s="18"/>
      <c r="E802" s="18"/>
      <c r="F802" s="18"/>
      <c r="G802" s="18"/>
      <c r="H802" s="18"/>
      <c r="I802" s="18"/>
      <c r="J802" s="18"/>
      <c r="K802" s="18"/>
    </row>
    <row r="803" spans="1:11" ht="15">
      <c r="A803" s="18"/>
      <c r="C803" s="18"/>
      <c r="D803" s="18"/>
      <c r="E803" s="18"/>
      <c r="F803" s="18"/>
      <c r="G803" s="18"/>
      <c r="H803" s="18"/>
      <c r="I803" s="18"/>
      <c r="J803" s="18"/>
      <c r="K803" s="18"/>
    </row>
    <row r="804" spans="1:11" ht="15">
      <c r="A804" s="18"/>
      <c r="C804" s="18"/>
      <c r="D804" s="18"/>
      <c r="E804" s="18"/>
      <c r="F804" s="18"/>
      <c r="G804" s="18"/>
      <c r="H804" s="18"/>
      <c r="I804" s="18"/>
      <c r="J804" s="18"/>
      <c r="K804" s="18"/>
    </row>
    <row r="805" spans="1:11" ht="15">
      <c r="A805" s="18"/>
      <c r="C805" s="18"/>
      <c r="D805" s="18"/>
      <c r="E805" s="18"/>
      <c r="F805" s="18"/>
      <c r="G805" s="18"/>
      <c r="H805" s="18"/>
      <c r="I805" s="18"/>
      <c r="J805" s="18"/>
      <c r="K805" s="18"/>
    </row>
    <row r="806" spans="1:11" ht="15">
      <c r="A806" s="18"/>
      <c r="C806" s="18"/>
      <c r="D806" s="18"/>
      <c r="E806" s="18"/>
      <c r="F806" s="18"/>
      <c r="G806" s="18"/>
      <c r="H806" s="18"/>
      <c r="I806" s="18"/>
      <c r="J806" s="18"/>
      <c r="K806" s="18"/>
    </row>
    <row r="807" spans="1:11" ht="15">
      <c r="A807" s="18"/>
      <c r="C807" s="18"/>
      <c r="D807" s="18"/>
      <c r="E807" s="18"/>
      <c r="F807" s="18"/>
      <c r="G807" s="18"/>
      <c r="H807" s="18"/>
      <c r="I807" s="18"/>
      <c r="J807" s="18"/>
      <c r="K807" s="18"/>
    </row>
    <row r="808" spans="1:11" ht="15">
      <c r="A808" s="18"/>
      <c r="C808" s="18"/>
      <c r="D808" s="18"/>
      <c r="E808" s="18"/>
      <c r="F808" s="18"/>
      <c r="G808" s="18"/>
      <c r="H808" s="18"/>
      <c r="I808" s="18"/>
      <c r="J808" s="18"/>
      <c r="K808" s="18"/>
    </row>
    <row r="809" spans="1:11" ht="15">
      <c r="A809" s="18"/>
      <c r="C809" s="18"/>
      <c r="D809" s="18"/>
      <c r="E809" s="18"/>
      <c r="F809" s="18"/>
      <c r="G809" s="18"/>
      <c r="H809" s="18"/>
      <c r="I809" s="18"/>
      <c r="J809" s="18"/>
      <c r="K809" s="18"/>
    </row>
    <row r="810" spans="1:11" ht="15">
      <c r="A810" s="18"/>
      <c r="C810" s="18"/>
      <c r="D810" s="18"/>
      <c r="E810" s="18"/>
      <c r="F810" s="18"/>
      <c r="G810" s="18"/>
      <c r="H810" s="18"/>
      <c r="I810" s="18"/>
      <c r="J810" s="18"/>
      <c r="K810" s="18"/>
    </row>
    <row r="811" spans="1:11" ht="15">
      <c r="A811" s="18"/>
      <c r="C811" s="18"/>
      <c r="D811" s="18"/>
      <c r="E811" s="18"/>
      <c r="F811" s="18"/>
      <c r="G811" s="18"/>
      <c r="H811" s="18"/>
      <c r="I811" s="18"/>
      <c r="J811" s="18"/>
      <c r="K811" s="18"/>
    </row>
    <row r="812" spans="1:11" ht="15">
      <c r="A812" s="18"/>
      <c r="C812" s="18"/>
      <c r="D812" s="18"/>
      <c r="E812" s="18"/>
      <c r="F812" s="18"/>
      <c r="G812" s="18"/>
      <c r="H812" s="18"/>
      <c r="I812" s="18"/>
      <c r="J812" s="18"/>
      <c r="K812" s="18"/>
    </row>
    <row r="813" spans="1:11" ht="15">
      <c r="A813" s="18"/>
      <c r="C813" s="18"/>
      <c r="D813" s="18"/>
      <c r="E813" s="18"/>
      <c r="F813" s="18"/>
      <c r="G813" s="18"/>
      <c r="H813" s="18"/>
      <c r="I813" s="18"/>
      <c r="J813" s="18"/>
      <c r="K813" s="18"/>
    </row>
    <row r="814" spans="1:11" ht="15">
      <c r="A814" s="18"/>
      <c r="C814" s="18"/>
      <c r="D814" s="18"/>
      <c r="E814" s="18"/>
      <c r="F814" s="18"/>
      <c r="G814" s="18"/>
      <c r="H814" s="18"/>
      <c r="I814" s="18"/>
      <c r="J814" s="18"/>
      <c r="K814" s="18"/>
    </row>
    <row r="815" spans="1:11" ht="15">
      <c r="A815" s="18"/>
      <c r="C815" s="18"/>
      <c r="D815" s="18"/>
      <c r="E815" s="18"/>
      <c r="F815" s="18"/>
      <c r="G815" s="18"/>
      <c r="H815" s="18"/>
      <c r="I815" s="18"/>
      <c r="J815" s="18"/>
      <c r="K815" s="18"/>
    </row>
    <row r="816" spans="1:11" ht="15">
      <c r="A816" s="18"/>
      <c r="C816" s="18"/>
      <c r="D816" s="18"/>
      <c r="E816" s="18"/>
      <c r="F816" s="18"/>
      <c r="G816" s="18"/>
      <c r="H816" s="18"/>
      <c r="I816" s="18"/>
      <c r="J816" s="18"/>
      <c r="K816" s="18"/>
    </row>
    <row r="817" spans="1:11" ht="15">
      <c r="A817" s="18"/>
      <c r="C817" s="18"/>
      <c r="D817" s="18"/>
      <c r="E817" s="18"/>
      <c r="F817" s="18"/>
      <c r="G817" s="18"/>
      <c r="H817" s="18"/>
      <c r="I817" s="18"/>
      <c r="J817" s="18"/>
      <c r="K817" s="18"/>
    </row>
    <row r="818" spans="1:11" ht="15">
      <c r="A818" s="18"/>
      <c r="C818" s="18"/>
      <c r="D818" s="18"/>
      <c r="E818" s="18"/>
      <c r="F818" s="18"/>
      <c r="G818" s="18"/>
      <c r="H818" s="18"/>
      <c r="I818" s="18"/>
      <c r="J818" s="18"/>
      <c r="K818" s="18"/>
    </row>
    <row r="819" spans="1:11" ht="15">
      <c r="A819" s="18"/>
      <c r="C819" s="18"/>
      <c r="D819" s="18"/>
      <c r="E819" s="18"/>
      <c r="F819" s="18"/>
      <c r="G819" s="18"/>
      <c r="H819" s="18"/>
      <c r="I819" s="18"/>
      <c r="J819" s="18"/>
      <c r="K819" s="18"/>
    </row>
    <row r="820" spans="1:11" ht="15">
      <c r="A820" s="18"/>
      <c r="C820" s="18"/>
      <c r="D820" s="18"/>
      <c r="E820" s="18"/>
      <c r="F820" s="18"/>
      <c r="G820" s="18"/>
      <c r="H820" s="18"/>
      <c r="I820" s="18"/>
      <c r="J820" s="18"/>
      <c r="K820" s="18"/>
    </row>
    <row r="821" spans="1:11" ht="15">
      <c r="A821" s="18"/>
      <c r="C821" s="18"/>
      <c r="D821" s="18"/>
      <c r="E821" s="18"/>
      <c r="F821" s="18"/>
      <c r="G821" s="18"/>
      <c r="H821" s="18"/>
      <c r="I821" s="18"/>
      <c r="J821" s="18"/>
      <c r="K821" s="18"/>
    </row>
    <row r="822" spans="1:11" ht="15">
      <c r="A822" s="18"/>
      <c r="C822" s="18"/>
      <c r="D822" s="18"/>
      <c r="E822" s="18"/>
      <c r="F822" s="18"/>
      <c r="G822" s="18"/>
      <c r="H822" s="18"/>
      <c r="I822" s="18"/>
      <c r="J822" s="18"/>
      <c r="K822" s="18"/>
    </row>
    <row r="823" spans="1:11" ht="15">
      <c r="A823" s="18"/>
      <c r="C823" s="18"/>
      <c r="D823" s="18"/>
      <c r="E823" s="18"/>
      <c r="F823" s="18"/>
      <c r="G823" s="18"/>
      <c r="H823" s="18"/>
      <c r="I823" s="18"/>
      <c r="J823" s="18"/>
      <c r="K823" s="18"/>
    </row>
    <row r="824" spans="1:11" ht="15">
      <c r="A824" s="18"/>
      <c r="C824" s="18"/>
      <c r="D824" s="18"/>
      <c r="E824" s="18"/>
      <c r="F824" s="18"/>
      <c r="G824" s="18"/>
      <c r="H824" s="18"/>
      <c r="I824" s="18"/>
      <c r="J824" s="18"/>
      <c r="K824" s="18"/>
    </row>
    <row r="825" spans="1:11" ht="15">
      <c r="A825" s="18"/>
      <c r="C825" s="18"/>
      <c r="D825" s="18"/>
      <c r="E825" s="18"/>
      <c r="F825" s="18"/>
      <c r="G825" s="18"/>
      <c r="H825" s="18"/>
      <c r="I825" s="18"/>
      <c r="J825" s="18"/>
      <c r="K825" s="18"/>
    </row>
    <row r="826" spans="1:11" ht="15">
      <c r="A826" s="18"/>
      <c r="C826" s="18"/>
      <c r="D826" s="18"/>
      <c r="E826" s="18"/>
      <c r="F826" s="18"/>
      <c r="G826" s="18"/>
      <c r="H826" s="18"/>
      <c r="I826" s="18"/>
      <c r="J826" s="18"/>
      <c r="K826" s="18"/>
    </row>
    <row r="827" spans="1:11" ht="15">
      <c r="A827" s="18"/>
      <c r="C827" s="18"/>
      <c r="D827" s="18"/>
      <c r="E827" s="18"/>
      <c r="F827" s="18"/>
      <c r="G827" s="18"/>
      <c r="H827" s="18"/>
      <c r="I827" s="18"/>
      <c r="J827" s="18"/>
      <c r="K827" s="18"/>
    </row>
    <row r="828" spans="1:11" ht="15">
      <c r="A828" s="18"/>
      <c r="C828" s="18"/>
      <c r="D828" s="18"/>
      <c r="E828" s="18"/>
      <c r="F828" s="18"/>
      <c r="G828" s="18"/>
      <c r="H828" s="18"/>
      <c r="I828" s="18"/>
      <c r="J828" s="18"/>
      <c r="K828" s="18"/>
    </row>
    <row r="829" spans="1:11" ht="15">
      <c r="A829" s="18"/>
      <c r="C829" s="18"/>
      <c r="D829" s="18"/>
      <c r="E829" s="18"/>
      <c r="F829" s="18"/>
      <c r="G829" s="18"/>
      <c r="H829" s="18"/>
      <c r="I829" s="18"/>
      <c r="J829" s="18"/>
      <c r="K829" s="18"/>
    </row>
    <row r="830" spans="1:11" ht="15">
      <c r="A830" s="18"/>
      <c r="C830" s="18"/>
      <c r="D830" s="18"/>
      <c r="E830" s="18"/>
      <c r="F830" s="18"/>
      <c r="G830" s="18"/>
      <c r="H830" s="18"/>
      <c r="I830" s="18"/>
      <c r="J830" s="18"/>
      <c r="K830" s="18"/>
    </row>
    <row r="831" spans="1:11" ht="15">
      <c r="A831" s="18"/>
      <c r="C831" s="18"/>
      <c r="D831" s="18"/>
      <c r="E831" s="18"/>
      <c r="F831" s="18"/>
      <c r="G831" s="18"/>
      <c r="H831" s="18"/>
      <c r="I831" s="18"/>
      <c r="J831" s="18"/>
      <c r="K831" s="18"/>
    </row>
    <row r="832" spans="1:11" ht="15">
      <c r="A832" s="18"/>
      <c r="C832" s="18"/>
      <c r="D832" s="18"/>
      <c r="E832" s="18"/>
      <c r="F832" s="18"/>
      <c r="G832" s="18"/>
      <c r="H832" s="18"/>
      <c r="I832" s="18"/>
      <c r="J832" s="18"/>
      <c r="K832" s="18"/>
    </row>
    <row r="833" spans="1:11" ht="15">
      <c r="A833" s="18"/>
      <c r="C833" s="18"/>
      <c r="D833" s="18"/>
      <c r="E833" s="18"/>
      <c r="F833" s="18"/>
      <c r="G833" s="18"/>
      <c r="H833" s="18"/>
      <c r="I833" s="18"/>
      <c r="J833" s="18"/>
      <c r="K833" s="18"/>
    </row>
    <row r="834" spans="1:11" ht="15">
      <c r="A834" s="18"/>
      <c r="C834" s="18"/>
      <c r="D834" s="18"/>
      <c r="E834" s="18"/>
      <c r="F834" s="18"/>
      <c r="G834" s="18"/>
      <c r="H834" s="18"/>
      <c r="I834" s="18"/>
      <c r="J834" s="18"/>
      <c r="K834" s="18"/>
    </row>
    <row r="835" spans="1:11" ht="15">
      <c r="A835" s="18"/>
      <c r="C835" s="18"/>
      <c r="D835" s="18"/>
      <c r="E835" s="18"/>
      <c r="F835" s="18"/>
      <c r="G835" s="18"/>
      <c r="H835" s="18"/>
      <c r="I835" s="18"/>
      <c r="J835" s="18"/>
      <c r="K835" s="18"/>
    </row>
    <row r="836" spans="1:11" ht="15">
      <c r="A836" s="18"/>
      <c r="C836" s="18"/>
      <c r="D836" s="18"/>
      <c r="E836" s="18"/>
      <c r="F836" s="18"/>
      <c r="G836" s="18"/>
      <c r="H836" s="18"/>
      <c r="I836" s="18"/>
      <c r="J836" s="18"/>
      <c r="K836" s="18"/>
    </row>
    <row r="837" spans="1:11" ht="15">
      <c r="A837" s="18"/>
      <c r="C837" s="18"/>
      <c r="D837" s="18"/>
      <c r="E837" s="18"/>
      <c r="F837" s="18"/>
      <c r="G837" s="18"/>
      <c r="H837" s="18"/>
      <c r="I837" s="18"/>
      <c r="J837" s="18"/>
      <c r="K837" s="18"/>
    </row>
    <row r="838" spans="1:11" ht="15">
      <c r="A838" s="18"/>
      <c r="C838" s="18"/>
      <c r="D838" s="18"/>
      <c r="E838" s="18"/>
      <c r="F838" s="18"/>
      <c r="G838" s="18"/>
      <c r="H838" s="18"/>
      <c r="I838" s="18"/>
      <c r="J838" s="18"/>
      <c r="K838" s="18"/>
    </row>
    <row r="839" spans="1:11" ht="15">
      <c r="A839" s="18"/>
      <c r="C839" s="18"/>
      <c r="D839" s="18"/>
      <c r="E839" s="18"/>
      <c r="F839" s="18"/>
      <c r="G839" s="18"/>
      <c r="H839" s="18"/>
      <c r="I839" s="18"/>
      <c r="J839" s="18"/>
      <c r="K839" s="18"/>
    </row>
    <row r="840" spans="1:11" ht="15">
      <c r="A840" s="18"/>
      <c r="C840" s="18"/>
      <c r="D840" s="18"/>
      <c r="E840" s="18"/>
      <c r="F840" s="18"/>
      <c r="G840" s="18"/>
      <c r="H840" s="18"/>
      <c r="I840" s="18"/>
      <c r="J840" s="18"/>
      <c r="K840" s="18"/>
    </row>
    <row r="841" spans="1:11" ht="15">
      <c r="A841" s="18"/>
      <c r="C841" s="18"/>
      <c r="D841" s="18"/>
      <c r="E841" s="18"/>
      <c r="F841" s="18"/>
      <c r="G841" s="18"/>
      <c r="H841" s="18"/>
      <c r="I841" s="18"/>
      <c r="J841" s="18"/>
      <c r="K841" s="18"/>
    </row>
    <row r="842" spans="1:11" ht="15">
      <c r="A842" s="18"/>
      <c r="C842" s="18"/>
      <c r="D842" s="18"/>
      <c r="E842" s="18"/>
      <c r="F842" s="18"/>
      <c r="G842" s="18"/>
      <c r="H842" s="18"/>
      <c r="I842" s="18"/>
      <c r="J842" s="18"/>
      <c r="K842" s="18"/>
    </row>
    <row r="843" spans="1:11" ht="15">
      <c r="A843" s="18"/>
      <c r="C843" s="18"/>
      <c r="D843" s="18"/>
      <c r="E843" s="18"/>
      <c r="F843" s="18"/>
      <c r="G843" s="18"/>
      <c r="H843" s="18"/>
      <c r="I843" s="18"/>
      <c r="J843" s="18"/>
      <c r="K843" s="18"/>
    </row>
    <row r="844" spans="1:11" ht="15">
      <c r="A844" s="18"/>
      <c r="C844" s="18"/>
      <c r="D844" s="18"/>
      <c r="E844" s="18"/>
      <c r="F844" s="18"/>
      <c r="G844" s="18"/>
      <c r="H844" s="18"/>
      <c r="I844" s="18"/>
      <c r="J844" s="18"/>
      <c r="K844" s="18"/>
    </row>
    <row r="845" spans="1:11" ht="15">
      <c r="A845" s="18"/>
      <c r="C845" s="18"/>
      <c r="D845" s="18"/>
      <c r="E845" s="18"/>
      <c r="F845" s="18"/>
      <c r="G845" s="18"/>
      <c r="H845" s="18"/>
      <c r="I845" s="18"/>
      <c r="J845" s="18"/>
      <c r="K845" s="18"/>
    </row>
    <row r="846" spans="1:11" ht="15">
      <c r="A846" s="18"/>
      <c r="C846" s="18"/>
      <c r="D846" s="18"/>
      <c r="E846" s="18"/>
      <c r="F846" s="18"/>
      <c r="G846" s="18"/>
      <c r="H846" s="18"/>
      <c r="I846" s="18"/>
      <c r="J846" s="18"/>
      <c r="K846" s="18"/>
    </row>
    <row r="847" spans="1:11" ht="15">
      <c r="A847" s="18"/>
      <c r="C847" s="18"/>
      <c r="D847" s="18"/>
      <c r="E847" s="18"/>
      <c r="F847" s="18"/>
      <c r="G847" s="18"/>
      <c r="H847" s="18"/>
      <c r="I847" s="18"/>
      <c r="J847" s="18"/>
      <c r="K847" s="18"/>
    </row>
    <row r="848" spans="1:11" ht="15">
      <c r="A848" s="18"/>
      <c r="C848" s="18"/>
      <c r="D848" s="18"/>
      <c r="E848" s="18"/>
      <c r="F848" s="18"/>
      <c r="G848" s="18"/>
      <c r="H848" s="18"/>
      <c r="I848" s="18"/>
      <c r="J848" s="18"/>
      <c r="K848" s="18"/>
    </row>
    <row r="849" spans="1:11" ht="15">
      <c r="A849" s="18"/>
      <c r="C849" s="18"/>
      <c r="D849" s="18"/>
      <c r="E849" s="18"/>
      <c r="F849" s="18"/>
      <c r="G849" s="18"/>
      <c r="H849" s="18"/>
      <c r="I849" s="18"/>
      <c r="J849" s="18"/>
      <c r="K849" s="18"/>
    </row>
    <row r="850" spans="1:11" ht="15">
      <c r="A850" s="18"/>
      <c r="C850" s="18"/>
      <c r="D850" s="18"/>
      <c r="E850" s="18"/>
      <c r="F850" s="18"/>
      <c r="G850" s="18"/>
      <c r="H850" s="18"/>
      <c r="I850" s="18"/>
      <c r="J850" s="18"/>
      <c r="K850" s="18"/>
    </row>
    <row r="851" spans="1:11" ht="15">
      <c r="A851" s="18"/>
      <c r="C851" s="18"/>
      <c r="D851" s="18"/>
      <c r="E851" s="18"/>
      <c r="F851" s="18"/>
      <c r="G851" s="18"/>
      <c r="H851" s="18"/>
      <c r="I851" s="18"/>
      <c r="J851" s="18"/>
      <c r="K851" s="18"/>
    </row>
    <row r="852" spans="1:11" ht="15">
      <c r="A852" s="18"/>
      <c r="C852" s="18"/>
      <c r="D852" s="18"/>
      <c r="E852" s="18"/>
      <c r="F852" s="18"/>
      <c r="G852" s="18"/>
      <c r="H852" s="18"/>
      <c r="I852" s="18"/>
      <c r="J852" s="18"/>
      <c r="K852" s="18"/>
    </row>
    <row r="853" spans="1:11" ht="15">
      <c r="A853" s="18"/>
      <c r="C853" s="18"/>
      <c r="D853" s="18"/>
      <c r="E853" s="18"/>
      <c r="F853" s="18"/>
      <c r="G853" s="18"/>
      <c r="H853" s="18"/>
      <c r="I853" s="18"/>
      <c r="J853" s="18"/>
      <c r="K853" s="18"/>
    </row>
    <row r="854" spans="1:11" ht="15">
      <c r="A854" s="18"/>
      <c r="C854" s="18"/>
      <c r="D854" s="18"/>
      <c r="E854" s="18"/>
      <c r="F854" s="18"/>
      <c r="G854" s="18"/>
      <c r="H854" s="18"/>
      <c r="I854" s="18"/>
      <c r="J854" s="18"/>
      <c r="K854" s="18"/>
    </row>
    <row r="855" spans="1:11" ht="15">
      <c r="A855" s="18"/>
      <c r="C855" s="18"/>
      <c r="D855" s="18"/>
      <c r="E855" s="18"/>
      <c r="F855" s="18"/>
      <c r="G855" s="18"/>
      <c r="H855" s="18"/>
      <c r="I855" s="18"/>
      <c r="J855" s="18"/>
      <c r="K855" s="18"/>
    </row>
    <row r="856" spans="1:11" ht="15">
      <c r="A856" s="18"/>
      <c r="C856" s="18"/>
      <c r="D856" s="18"/>
      <c r="E856" s="18"/>
      <c r="F856" s="18"/>
      <c r="G856" s="18"/>
      <c r="H856" s="18"/>
      <c r="I856" s="18"/>
      <c r="J856" s="18"/>
      <c r="K856" s="18"/>
    </row>
    <row r="857" spans="1:11" ht="15">
      <c r="A857" s="18"/>
      <c r="C857" s="18"/>
      <c r="D857" s="18"/>
      <c r="E857" s="18"/>
      <c r="F857" s="18"/>
      <c r="G857" s="18"/>
      <c r="H857" s="18"/>
      <c r="I857" s="18"/>
      <c r="J857" s="18"/>
      <c r="K857" s="18"/>
    </row>
    <row r="858" spans="1:11" ht="15">
      <c r="A858" s="18"/>
      <c r="C858" s="18"/>
      <c r="D858" s="18"/>
      <c r="E858" s="18"/>
      <c r="F858" s="18"/>
      <c r="G858" s="18"/>
      <c r="H858" s="18"/>
      <c r="I858" s="18"/>
      <c r="J858" s="18"/>
      <c r="K858" s="18"/>
    </row>
    <row r="859" spans="1:11" ht="15">
      <c r="A859" s="18"/>
      <c r="C859" s="18"/>
      <c r="D859" s="18"/>
      <c r="E859" s="18"/>
      <c r="F859" s="18"/>
      <c r="G859" s="18"/>
      <c r="H859" s="18"/>
      <c r="I859" s="18"/>
      <c r="J859" s="18"/>
      <c r="K859" s="18"/>
    </row>
    <row r="860" spans="1:11" ht="15">
      <c r="A860" s="18"/>
      <c r="C860" s="18"/>
      <c r="D860" s="18"/>
      <c r="E860" s="18"/>
      <c r="F860" s="18"/>
      <c r="G860" s="18"/>
      <c r="H860" s="18"/>
      <c r="I860" s="18"/>
      <c r="J860" s="18"/>
      <c r="K860" s="18"/>
    </row>
    <row r="861" spans="1:11" ht="15">
      <c r="A861" s="18"/>
      <c r="C861" s="18"/>
      <c r="D861" s="18"/>
      <c r="E861" s="18"/>
      <c r="F861" s="18"/>
      <c r="G861" s="18"/>
      <c r="H861" s="18"/>
      <c r="I861" s="18"/>
      <c r="J861" s="18"/>
      <c r="K861" s="18"/>
    </row>
    <row r="862" spans="1:11" ht="15">
      <c r="A862" s="18"/>
      <c r="C862" s="18"/>
      <c r="D862" s="18"/>
      <c r="E862" s="18"/>
      <c r="F862" s="18"/>
      <c r="G862" s="18"/>
      <c r="H862" s="18"/>
      <c r="I862" s="18"/>
      <c r="J862" s="18"/>
      <c r="K862" s="18"/>
    </row>
    <row r="863" spans="1:11" ht="15">
      <c r="A863" s="18"/>
      <c r="C863" s="18"/>
      <c r="D863" s="18"/>
      <c r="E863" s="18"/>
      <c r="F863" s="18"/>
      <c r="G863" s="18"/>
      <c r="H863" s="18"/>
      <c r="I863" s="18"/>
      <c r="J863" s="18"/>
      <c r="K863" s="18"/>
    </row>
    <row r="864" spans="1:11" ht="15">
      <c r="A864" s="18"/>
      <c r="C864" s="18"/>
      <c r="D864" s="18"/>
      <c r="E864" s="18"/>
      <c r="F864" s="18"/>
      <c r="G864" s="18"/>
      <c r="H864" s="18"/>
      <c r="I864" s="18"/>
      <c r="J864" s="18"/>
      <c r="K864" s="18"/>
    </row>
    <row r="865" spans="1:11" ht="15">
      <c r="A865" s="18"/>
      <c r="C865" s="18"/>
      <c r="D865" s="18"/>
      <c r="E865" s="18"/>
      <c r="F865" s="18"/>
      <c r="G865" s="18"/>
      <c r="H865" s="18"/>
      <c r="I865" s="18"/>
      <c r="J865" s="18"/>
      <c r="K865" s="18"/>
    </row>
    <row r="866" spans="1:11" ht="15">
      <c r="A866" s="18"/>
      <c r="C866" s="18"/>
      <c r="D866" s="18"/>
      <c r="E866" s="18"/>
      <c r="F866" s="18"/>
      <c r="G866" s="18"/>
      <c r="H866" s="18"/>
      <c r="I866" s="18"/>
      <c r="J866" s="18"/>
      <c r="K866" s="18"/>
    </row>
    <row r="867" spans="1:11" ht="15">
      <c r="A867" s="18"/>
      <c r="C867" s="18"/>
      <c r="D867" s="18"/>
      <c r="E867" s="18"/>
      <c r="F867" s="18"/>
      <c r="G867" s="18"/>
      <c r="H867" s="18"/>
      <c r="I867" s="18"/>
      <c r="J867" s="18"/>
      <c r="K867" s="18"/>
    </row>
    <row r="868" spans="1:11" ht="15">
      <c r="A868" s="18"/>
      <c r="C868" s="18"/>
      <c r="D868" s="18"/>
      <c r="E868" s="18"/>
      <c r="F868" s="18"/>
      <c r="G868" s="18"/>
      <c r="H868" s="18"/>
      <c r="I868" s="18"/>
      <c r="J868" s="18"/>
      <c r="K868" s="18"/>
    </row>
    <row r="869" spans="1:11" ht="15">
      <c r="A869" s="18"/>
      <c r="C869" s="18"/>
      <c r="D869" s="18"/>
      <c r="E869" s="18"/>
      <c r="F869" s="18"/>
      <c r="G869" s="18"/>
      <c r="H869" s="18"/>
      <c r="I869" s="18"/>
      <c r="J869" s="18"/>
      <c r="K869" s="18"/>
    </row>
    <row r="870" spans="1:11" ht="15">
      <c r="A870" s="18"/>
      <c r="C870" s="18"/>
      <c r="D870" s="18"/>
      <c r="E870" s="18"/>
      <c r="F870" s="18"/>
      <c r="G870" s="18"/>
      <c r="H870" s="18"/>
      <c r="I870" s="18"/>
      <c r="J870" s="18"/>
      <c r="K870" s="18"/>
    </row>
    <row r="871" spans="1:11" ht="15">
      <c r="A871" s="18"/>
      <c r="C871" s="18"/>
      <c r="D871" s="18"/>
      <c r="E871" s="18"/>
      <c r="F871" s="18"/>
      <c r="G871" s="18"/>
      <c r="H871" s="18"/>
      <c r="I871" s="18"/>
      <c r="J871" s="18"/>
      <c r="K871" s="18"/>
    </row>
    <row r="872" spans="1:11" ht="15">
      <c r="A872" s="18"/>
      <c r="C872" s="18"/>
      <c r="D872" s="18"/>
      <c r="E872" s="18"/>
      <c r="F872" s="18"/>
      <c r="G872" s="18"/>
      <c r="H872" s="18"/>
      <c r="I872" s="18"/>
      <c r="J872" s="18"/>
      <c r="K872" s="18"/>
    </row>
    <row r="873" spans="1:11" ht="15">
      <c r="A873" s="18"/>
      <c r="C873" s="18"/>
      <c r="D873" s="18"/>
      <c r="E873" s="18"/>
      <c r="F873" s="18"/>
      <c r="G873" s="18"/>
      <c r="H873" s="18"/>
      <c r="I873" s="18"/>
      <c r="J873" s="18"/>
      <c r="K873" s="18"/>
    </row>
    <row r="874" spans="1:11" ht="15">
      <c r="A874" s="18"/>
      <c r="C874" s="18"/>
      <c r="D874" s="18"/>
      <c r="E874" s="18"/>
      <c r="F874" s="18"/>
      <c r="G874" s="18"/>
      <c r="H874" s="18"/>
      <c r="I874" s="18"/>
      <c r="J874" s="18"/>
      <c r="K874" s="18"/>
    </row>
    <row r="875" spans="1:11" ht="15">
      <c r="A875" s="18"/>
      <c r="C875" s="18"/>
      <c r="D875" s="18"/>
      <c r="E875" s="18"/>
      <c r="F875" s="18"/>
      <c r="G875" s="18"/>
      <c r="H875" s="18"/>
      <c r="I875" s="18"/>
      <c r="J875" s="18"/>
      <c r="K875" s="18"/>
    </row>
    <row r="876" spans="1:11" ht="15">
      <c r="A876" s="18"/>
      <c r="C876" s="18"/>
      <c r="D876" s="18"/>
      <c r="E876" s="18"/>
      <c r="F876" s="18"/>
      <c r="G876" s="18"/>
      <c r="H876" s="18"/>
      <c r="I876" s="18"/>
      <c r="J876" s="18"/>
      <c r="K876" s="18"/>
    </row>
    <row r="877" spans="1:11" ht="15">
      <c r="A877" s="18"/>
      <c r="C877" s="18"/>
      <c r="D877" s="18"/>
      <c r="E877" s="18"/>
      <c r="F877" s="18"/>
      <c r="G877" s="18"/>
      <c r="H877" s="18"/>
      <c r="I877" s="18"/>
      <c r="J877" s="18"/>
      <c r="K877" s="18"/>
    </row>
    <row r="878" spans="1:11" ht="15">
      <c r="A878" s="18"/>
      <c r="C878" s="18"/>
      <c r="D878" s="18"/>
      <c r="E878" s="18"/>
      <c r="F878" s="18"/>
      <c r="G878" s="18"/>
      <c r="H878" s="18"/>
      <c r="I878" s="18"/>
      <c r="J878" s="18"/>
      <c r="K878" s="18"/>
    </row>
    <row r="879" spans="1:11" ht="15">
      <c r="A879" s="18"/>
      <c r="C879" s="18"/>
      <c r="D879" s="18"/>
      <c r="E879" s="18"/>
      <c r="F879" s="18"/>
      <c r="G879" s="18"/>
      <c r="H879" s="18"/>
      <c r="I879" s="18"/>
      <c r="J879" s="18"/>
      <c r="K879" s="18"/>
    </row>
    <row r="880" spans="1:11" ht="15">
      <c r="A880" s="18"/>
      <c r="C880" s="18"/>
      <c r="D880" s="18"/>
      <c r="E880" s="18"/>
      <c r="F880" s="18"/>
      <c r="G880" s="18"/>
      <c r="H880" s="18"/>
      <c r="I880" s="18"/>
      <c r="J880" s="18"/>
      <c r="K880" s="18"/>
    </row>
    <row r="881" spans="1:11" ht="15">
      <c r="A881" s="18"/>
      <c r="C881" s="18"/>
      <c r="D881" s="18"/>
      <c r="E881" s="18"/>
      <c r="F881" s="18"/>
      <c r="G881" s="18"/>
      <c r="H881" s="18"/>
      <c r="I881" s="18"/>
      <c r="J881" s="18"/>
      <c r="K881" s="18"/>
    </row>
    <row r="882" spans="1:11" ht="15">
      <c r="A882" s="18"/>
      <c r="C882" s="18"/>
      <c r="D882" s="18"/>
      <c r="E882" s="18"/>
      <c r="F882" s="18"/>
      <c r="G882" s="18"/>
      <c r="H882" s="18"/>
      <c r="I882" s="18"/>
      <c r="J882" s="18"/>
      <c r="K882" s="18"/>
    </row>
    <row r="883" spans="1:11" ht="15">
      <c r="A883" s="18"/>
      <c r="C883" s="18"/>
      <c r="D883" s="18"/>
      <c r="E883" s="18"/>
      <c r="F883" s="18"/>
      <c r="G883" s="18"/>
      <c r="H883" s="18"/>
      <c r="I883" s="18"/>
      <c r="J883" s="18"/>
      <c r="K883" s="18"/>
    </row>
    <row r="884" spans="1:11" ht="15">
      <c r="A884" s="18"/>
      <c r="C884" s="18"/>
      <c r="D884" s="18"/>
      <c r="E884" s="18"/>
      <c r="F884" s="18"/>
      <c r="G884" s="18"/>
      <c r="H884" s="18"/>
      <c r="I884" s="18"/>
      <c r="J884" s="18"/>
      <c r="K884" s="18"/>
    </row>
    <row r="885" spans="1:11" ht="15">
      <c r="A885" s="18"/>
      <c r="C885" s="18"/>
      <c r="D885" s="18"/>
      <c r="E885" s="18"/>
      <c r="F885" s="18"/>
      <c r="G885" s="18"/>
      <c r="H885" s="18"/>
      <c r="I885" s="18"/>
      <c r="J885" s="18"/>
      <c r="K885" s="18"/>
    </row>
    <row r="886" spans="1:11" ht="15">
      <c r="A886" s="18"/>
      <c r="C886" s="18"/>
      <c r="D886" s="18"/>
      <c r="E886" s="18"/>
      <c r="F886" s="18"/>
      <c r="G886" s="18"/>
      <c r="H886" s="18"/>
      <c r="I886" s="18"/>
      <c r="J886" s="18"/>
      <c r="K886" s="18"/>
    </row>
    <row r="887" spans="1:11" ht="15">
      <c r="A887" s="18"/>
      <c r="C887" s="18"/>
      <c r="D887" s="18"/>
      <c r="E887" s="18"/>
      <c r="F887" s="18"/>
      <c r="G887" s="18"/>
      <c r="H887" s="18"/>
      <c r="I887" s="18"/>
      <c r="J887" s="18"/>
      <c r="K887" s="18"/>
    </row>
    <row r="888" spans="1:11" ht="15">
      <c r="A888" s="18"/>
      <c r="C888" s="18"/>
      <c r="D888" s="18"/>
      <c r="E888" s="18"/>
      <c r="F888" s="18"/>
      <c r="G888" s="18"/>
      <c r="H888" s="18"/>
      <c r="I888" s="18"/>
      <c r="J888" s="18"/>
      <c r="K888" s="18"/>
    </row>
    <row r="889" spans="1:11" ht="15">
      <c r="A889" s="18"/>
      <c r="C889" s="18"/>
      <c r="D889" s="18"/>
      <c r="E889" s="18"/>
      <c r="F889" s="18"/>
      <c r="G889" s="18"/>
      <c r="H889" s="18"/>
      <c r="I889" s="18"/>
      <c r="J889" s="18"/>
      <c r="K889" s="18"/>
    </row>
    <row r="890" spans="1:11" ht="15">
      <c r="A890" s="18"/>
      <c r="C890" s="18"/>
      <c r="D890" s="18"/>
      <c r="E890" s="18"/>
      <c r="F890" s="18"/>
      <c r="G890" s="18"/>
      <c r="H890" s="18"/>
      <c r="I890" s="18"/>
      <c r="J890" s="18"/>
      <c r="K890" s="18"/>
    </row>
    <row r="891" spans="1:11" ht="15">
      <c r="A891" s="18"/>
      <c r="C891" s="18"/>
      <c r="D891" s="18"/>
      <c r="E891" s="18"/>
      <c r="F891" s="18"/>
      <c r="G891" s="18"/>
      <c r="H891" s="18"/>
      <c r="I891" s="18"/>
      <c r="J891" s="18"/>
      <c r="K891" s="18"/>
    </row>
    <row r="892" spans="1:11" ht="15">
      <c r="A892" s="18"/>
      <c r="C892" s="18"/>
      <c r="D892" s="18"/>
      <c r="E892" s="18"/>
      <c r="F892" s="18"/>
      <c r="G892" s="18"/>
      <c r="H892" s="18"/>
      <c r="I892" s="18"/>
      <c r="J892" s="18"/>
      <c r="K892" s="18"/>
    </row>
    <row r="893" spans="1:11" ht="15">
      <c r="A893" s="18"/>
      <c r="C893" s="18"/>
      <c r="D893" s="18"/>
      <c r="E893" s="18"/>
      <c r="F893" s="18"/>
      <c r="G893" s="18"/>
      <c r="H893" s="18"/>
      <c r="I893" s="18"/>
      <c r="J893" s="18"/>
      <c r="K893" s="18"/>
    </row>
    <row r="894" spans="1:11" ht="15">
      <c r="A894" s="18"/>
      <c r="C894" s="18"/>
      <c r="D894" s="18"/>
      <c r="E894" s="18"/>
      <c r="F894" s="18"/>
      <c r="G894" s="18"/>
      <c r="H894" s="18"/>
      <c r="I894" s="18"/>
      <c r="J894" s="18"/>
      <c r="K894" s="18"/>
    </row>
    <row r="895" spans="1:11" ht="15">
      <c r="A895" s="18"/>
      <c r="C895" s="18"/>
      <c r="D895" s="18"/>
      <c r="E895" s="18"/>
      <c r="F895" s="18"/>
      <c r="G895" s="18"/>
      <c r="H895" s="18"/>
      <c r="I895" s="18"/>
      <c r="J895" s="18"/>
      <c r="K895" s="18"/>
    </row>
    <row r="896" spans="1:11" ht="15">
      <c r="A896" s="18"/>
      <c r="C896" s="18"/>
      <c r="D896" s="18"/>
      <c r="E896" s="18"/>
      <c r="F896" s="18"/>
      <c r="G896" s="18"/>
      <c r="H896" s="18"/>
      <c r="I896" s="18"/>
      <c r="J896" s="18"/>
      <c r="K896" s="18"/>
    </row>
    <row r="897" spans="1:11" ht="15">
      <c r="A897" s="18"/>
      <c r="C897" s="18"/>
      <c r="D897" s="18"/>
      <c r="E897" s="18"/>
      <c r="F897" s="18"/>
      <c r="G897" s="18"/>
      <c r="H897" s="18"/>
      <c r="I897" s="18"/>
      <c r="J897" s="18"/>
      <c r="K897" s="18"/>
    </row>
    <row r="898" spans="1:11" ht="15">
      <c r="A898" s="18"/>
      <c r="C898" s="18"/>
      <c r="D898" s="18"/>
      <c r="E898" s="18"/>
      <c r="F898" s="18"/>
      <c r="G898" s="18"/>
      <c r="H898" s="18"/>
      <c r="I898" s="18"/>
      <c r="J898" s="18"/>
      <c r="K898" s="18"/>
    </row>
    <row r="899" spans="1:11" ht="15">
      <c r="A899" s="18"/>
      <c r="C899" s="18"/>
      <c r="D899" s="18"/>
      <c r="E899" s="18"/>
      <c r="F899" s="18"/>
      <c r="G899" s="18"/>
      <c r="H899" s="18"/>
      <c r="I899" s="18"/>
      <c r="J899" s="18"/>
      <c r="K899" s="18"/>
    </row>
    <row r="900" spans="1:11" ht="15">
      <c r="A900" s="18"/>
      <c r="C900" s="18"/>
      <c r="D900" s="18"/>
      <c r="E900" s="18"/>
      <c r="F900" s="18"/>
      <c r="G900" s="18"/>
      <c r="H900" s="18"/>
      <c r="I900" s="18"/>
      <c r="J900" s="18"/>
      <c r="K900" s="18"/>
    </row>
    <row r="901" spans="1:11" ht="15">
      <c r="A901" s="18"/>
      <c r="C901" s="18"/>
      <c r="D901" s="18"/>
      <c r="E901" s="18"/>
      <c r="F901" s="18"/>
      <c r="G901" s="18"/>
      <c r="H901" s="18"/>
      <c r="I901" s="18"/>
      <c r="J901" s="18"/>
      <c r="K901" s="18"/>
    </row>
    <row r="902" spans="1:11" ht="15">
      <c r="A902" s="18"/>
      <c r="C902" s="18"/>
      <c r="D902" s="18"/>
      <c r="E902" s="18"/>
      <c r="F902" s="18"/>
      <c r="G902" s="18"/>
      <c r="H902" s="18"/>
      <c r="I902" s="18"/>
      <c r="J902" s="18"/>
      <c r="K902" s="18"/>
    </row>
    <row r="903" spans="1:11" ht="15">
      <c r="A903" s="18"/>
      <c r="C903" s="18"/>
      <c r="D903" s="18"/>
      <c r="E903" s="18"/>
      <c r="F903" s="18"/>
      <c r="G903" s="18"/>
      <c r="H903" s="18"/>
      <c r="I903" s="18"/>
      <c r="J903" s="18"/>
      <c r="K903" s="18"/>
    </row>
    <row r="904" spans="1:11" ht="15">
      <c r="A904" s="18"/>
      <c r="C904" s="18"/>
      <c r="D904" s="18"/>
      <c r="E904" s="18"/>
      <c r="F904" s="18"/>
      <c r="G904" s="18"/>
      <c r="H904" s="18"/>
      <c r="I904" s="18"/>
      <c r="J904" s="18"/>
      <c r="K904" s="18"/>
    </row>
    <row r="905" spans="1:11" ht="15">
      <c r="A905" s="18"/>
      <c r="C905" s="18"/>
      <c r="D905" s="18"/>
      <c r="E905" s="18"/>
      <c r="F905" s="18"/>
      <c r="G905" s="18"/>
      <c r="H905" s="18"/>
      <c r="I905" s="18"/>
      <c r="J905" s="18"/>
      <c r="K905" s="18"/>
    </row>
    <row r="906" spans="1:11" ht="15">
      <c r="A906" s="18"/>
      <c r="C906" s="18"/>
      <c r="D906" s="18"/>
      <c r="E906" s="18"/>
      <c r="F906" s="18"/>
      <c r="G906" s="18"/>
      <c r="H906" s="18"/>
      <c r="I906" s="18"/>
      <c r="J906" s="18"/>
      <c r="K906" s="18"/>
    </row>
    <row r="907" spans="1:11" ht="15">
      <c r="A907" s="18"/>
      <c r="C907" s="18"/>
      <c r="D907" s="18"/>
      <c r="E907" s="18"/>
      <c r="F907" s="18"/>
      <c r="G907" s="18"/>
      <c r="H907" s="18"/>
      <c r="I907" s="18"/>
      <c r="J907" s="18"/>
      <c r="K907" s="18"/>
    </row>
    <row r="908" spans="1:11" ht="15">
      <c r="A908" s="18"/>
      <c r="C908" s="18"/>
      <c r="D908" s="18"/>
      <c r="E908" s="18"/>
      <c r="F908" s="18"/>
      <c r="G908" s="18"/>
      <c r="H908" s="18"/>
      <c r="I908" s="18"/>
      <c r="J908" s="18"/>
      <c r="K908" s="18"/>
    </row>
    <row r="909" spans="1:11" ht="15">
      <c r="A909" s="18"/>
      <c r="C909" s="18"/>
      <c r="D909" s="18"/>
      <c r="E909" s="18"/>
      <c r="F909" s="18"/>
      <c r="G909" s="18"/>
      <c r="H909" s="18"/>
      <c r="I909" s="18"/>
      <c r="J909" s="18"/>
      <c r="K909" s="18"/>
    </row>
    <row r="910" spans="1:11" ht="15">
      <c r="A910" s="18"/>
      <c r="C910" s="18"/>
      <c r="D910" s="18"/>
      <c r="E910" s="18"/>
      <c r="F910" s="18"/>
      <c r="G910" s="18"/>
      <c r="H910" s="18"/>
      <c r="I910" s="18"/>
      <c r="J910" s="18"/>
      <c r="K910" s="18"/>
    </row>
    <row r="911" spans="1:11" ht="15">
      <c r="A911" s="18"/>
      <c r="C911" s="18"/>
      <c r="D911" s="18"/>
      <c r="E911" s="18"/>
      <c r="F911" s="18"/>
      <c r="G911" s="18"/>
      <c r="H911" s="18"/>
      <c r="I911" s="18"/>
      <c r="J911" s="18"/>
      <c r="K911" s="18"/>
    </row>
    <row r="912" spans="1:11" ht="15">
      <c r="A912" s="18"/>
      <c r="C912" s="18"/>
      <c r="D912" s="18"/>
      <c r="E912" s="18"/>
      <c r="F912" s="18"/>
      <c r="G912" s="18"/>
      <c r="H912" s="18"/>
      <c r="I912" s="18"/>
      <c r="J912" s="18"/>
      <c r="K912" s="18"/>
    </row>
    <row r="913" spans="1:11" ht="15">
      <c r="A913" s="18"/>
      <c r="C913" s="18"/>
      <c r="D913" s="18"/>
      <c r="E913" s="18"/>
      <c r="F913" s="18"/>
      <c r="G913" s="18"/>
      <c r="H913" s="18"/>
      <c r="I913" s="18"/>
      <c r="J913" s="18"/>
      <c r="K913" s="18"/>
    </row>
    <row r="914" spans="1:11" ht="15">
      <c r="A914" s="18"/>
      <c r="C914" s="18"/>
      <c r="D914" s="18"/>
      <c r="E914" s="18"/>
      <c r="F914" s="18"/>
      <c r="G914" s="18"/>
      <c r="H914" s="18"/>
      <c r="I914" s="18"/>
      <c r="J914" s="18"/>
      <c r="K914" s="18"/>
    </row>
    <row r="915" spans="1:11" ht="15">
      <c r="A915" s="18"/>
      <c r="C915" s="18"/>
      <c r="D915" s="18"/>
      <c r="E915" s="18"/>
      <c r="F915" s="18"/>
      <c r="G915" s="18"/>
      <c r="H915" s="18"/>
      <c r="I915" s="18"/>
      <c r="J915" s="18"/>
      <c r="K915" s="18"/>
    </row>
    <row r="916" spans="1:11" ht="15">
      <c r="A916" s="18"/>
      <c r="C916" s="18"/>
      <c r="D916" s="18"/>
      <c r="E916" s="18"/>
      <c r="F916" s="18"/>
      <c r="G916" s="18"/>
      <c r="H916" s="18"/>
      <c r="I916" s="18"/>
      <c r="J916" s="18"/>
      <c r="K916" s="18"/>
    </row>
    <row r="917" spans="1:11" ht="15">
      <c r="A917" s="18"/>
      <c r="C917" s="18"/>
      <c r="D917" s="18"/>
      <c r="E917" s="18"/>
      <c r="F917" s="18"/>
      <c r="G917" s="18"/>
      <c r="H917" s="18"/>
      <c r="I917" s="18"/>
      <c r="J917" s="18"/>
      <c r="K917" s="18"/>
    </row>
    <row r="918" spans="1:11" ht="15">
      <c r="A918" s="18"/>
      <c r="C918" s="18"/>
      <c r="D918" s="18"/>
      <c r="E918" s="18"/>
      <c r="F918" s="18"/>
      <c r="G918" s="18"/>
      <c r="H918" s="18"/>
      <c r="I918" s="18"/>
      <c r="J918" s="18"/>
      <c r="K918" s="18"/>
    </row>
    <row r="919" spans="1:11" ht="15">
      <c r="A919" s="18"/>
      <c r="C919" s="18"/>
      <c r="D919" s="18"/>
      <c r="E919" s="18"/>
      <c r="F919" s="18"/>
      <c r="G919" s="18"/>
      <c r="H919" s="18"/>
      <c r="I919" s="18"/>
      <c r="J919" s="18"/>
      <c r="K919" s="18"/>
    </row>
    <row r="920" spans="1:11" ht="15">
      <c r="A920" s="18"/>
      <c r="C920" s="18"/>
      <c r="D920" s="18"/>
      <c r="E920" s="18"/>
      <c r="F920" s="18"/>
      <c r="G920" s="18"/>
      <c r="H920" s="18"/>
      <c r="I920" s="18"/>
      <c r="J920" s="18"/>
      <c r="K920" s="18"/>
    </row>
    <row r="921" spans="1:11" ht="15">
      <c r="A921" s="18"/>
      <c r="C921" s="18"/>
      <c r="D921" s="18"/>
      <c r="E921" s="18"/>
      <c r="F921" s="18"/>
      <c r="G921" s="18"/>
      <c r="H921" s="18"/>
      <c r="I921" s="18"/>
      <c r="J921" s="18"/>
      <c r="K921" s="18"/>
    </row>
    <row r="922" spans="1:11" ht="15">
      <c r="A922" s="18"/>
      <c r="C922" s="18"/>
      <c r="D922" s="18"/>
      <c r="E922" s="18"/>
      <c r="F922" s="18"/>
      <c r="G922" s="18"/>
      <c r="H922" s="18"/>
      <c r="I922" s="18"/>
      <c r="J922" s="18"/>
      <c r="K922" s="18"/>
    </row>
    <row r="923" spans="1:11" ht="15">
      <c r="A923" s="18"/>
      <c r="C923" s="18"/>
      <c r="D923" s="18"/>
      <c r="E923" s="18"/>
      <c r="F923" s="18"/>
      <c r="G923" s="18"/>
      <c r="H923" s="18"/>
      <c r="I923" s="18"/>
      <c r="J923" s="18"/>
      <c r="K923" s="18"/>
    </row>
    <row r="924" spans="1:11" ht="15">
      <c r="A924" s="18"/>
      <c r="C924" s="18"/>
      <c r="D924" s="18"/>
      <c r="E924" s="18"/>
      <c r="F924" s="18"/>
      <c r="G924" s="18"/>
      <c r="H924" s="18"/>
      <c r="I924" s="18"/>
      <c r="J924" s="18"/>
      <c r="K924" s="18"/>
    </row>
    <row r="925" spans="1:11" ht="15">
      <c r="A925" s="18"/>
      <c r="C925" s="18"/>
      <c r="D925" s="18"/>
      <c r="E925" s="18"/>
      <c r="F925" s="18"/>
      <c r="G925" s="18"/>
      <c r="H925" s="18"/>
      <c r="I925" s="18"/>
      <c r="J925" s="18"/>
      <c r="K925" s="18"/>
    </row>
    <row r="926" spans="1:11" ht="15">
      <c r="A926" s="18"/>
      <c r="C926" s="18"/>
      <c r="D926" s="18"/>
      <c r="E926" s="18"/>
      <c r="F926" s="18"/>
      <c r="G926" s="18"/>
      <c r="H926" s="18"/>
      <c r="I926" s="18"/>
      <c r="J926" s="18"/>
      <c r="K926" s="18"/>
    </row>
  </sheetData>
  <autoFilter ref="A1:K5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opLeftCell="A82" zoomScale="70" zoomScaleNormal="70" workbookViewId="0">
      <selection activeCell="D86" sqref="D86:K99"/>
    </sheetView>
  </sheetViews>
  <sheetFormatPr defaultColWidth="9.140625" defaultRowHeight="60.75" customHeight="1"/>
  <cols>
    <col min="1" max="1" width="9.140625" style="18"/>
    <col min="2" max="2" width="36.42578125" style="18" customWidth="1"/>
    <col min="3" max="3" width="31.28515625" style="18" customWidth="1"/>
    <col min="4" max="4" width="15" style="18" customWidth="1"/>
    <col min="5" max="6" width="9.140625" style="18"/>
    <col min="7" max="7" width="10" style="121" customWidth="1"/>
    <col min="8" max="16384" width="9.140625" style="18"/>
  </cols>
  <sheetData>
    <row r="1" spans="1:11" ht="35.25" customHeight="1">
      <c r="A1" s="46" t="s">
        <v>0</v>
      </c>
      <c r="B1" s="47" t="s">
        <v>20</v>
      </c>
      <c r="C1" s="47" t="s">
        <v>22</v>
      </c>
      <c r="D1" s="46" t="s">
        <v>21</v>
      </c>
      <c r="E1" s="46" t="s">
        <v>8</v>
      </c>
      <c r="F1" s="115"/>
      <c r="G1" s="119"/>
      <c r="H1" s="115"/>
      <c r="I1" s="115"/>
      <c r="J1" s="46" t="s">
        <v>10</v>
      </c>
      <c r="K1" s="46" t="s">
        <v>9</v>
      </c>
    </row>
    <row r="2" spans="1:11" ht="60.75" customHeight="1">
      <c r="A2" s="9">
        <v>1</v>
      </c>
      <c r="B2" s="21" t="s">
        <v>168</v>
      </c>
      <c r="C2" s="21" t="s">
        <v>169</v>
      </c>
      <c r="D2" s="10" t="s">
        <v>2</v>
      </c>
      <c r="E2" s="4">
        <v>5</v>
      </c>
      <c r="F2" s="8" t="s">
        <v>1105</v>
      </c>
      <c r="G2" s="52" t="s">
        <v>1111</v>
      </c>
      <c r="H2" s="8" t="s">
        <v>1114</v>
      </c>
      <c r="I2" s="4" t="s">
        <v>1077</v>
      </c>
      <c r="J2" s="4" t="s">
        <v>11</v>
      </c>
      <c r="K2" s="22"/>
    </row>
    <row r="3" spans="1:11" ht="60.75" customHeight="1">
      <c r="A3" s="9">
        <v>2</v>
      </c>
      <c r="B3" s="21" t="s">
        <v>170</v>
      </c>
      <c r="C3" s="21" t="s">
        <v>171</v>
      </c>
      <c r="D3" s="10" t="s">
        <v>2</v>
      </c>
      <c r="E3" s="4">
        <v>5</v>
      </c>
      <c r="F3" s="8" t="s">
        <v>1105</v>
      </c>
      <c r="G3" s="52" t="s">
        <v>1111</v>
      </c>
      <c r="H3" s="8" t="s">
        <v>1114</v>
      </c>
      <c r="I3" s="4" t="s">
        <v>1077</v>
      </c>
      <c r="J3" s="4" t="s">
        <v>11</v>
      </c>
      <c r="K3" s="22"/>
    </row>
    <row r="4" spans="1:11" ht="60.75" customHeight="1">
      <c r="A4" s="9">
        <v>3</v>
      </c>
      <c r="B4" s="21" t="s">
        <v>172</v>
      </c>
      <c r="C4" s="21" t="s">
        <v>173</v>
      </c>
      <c r="D4" s="10" t="s">
        <v>2</v>
      </c>
      <c r="E4" s="4">
        <v>5</v>
      </c>
      <c r="F4" s="8" t="s">
        <v>1105</v>
      </c>
      <c r="G4" s="52" t="s">
        <v>1117</v>
      </c>
      <c r="H4" s="8" t="s">
        <v>1140</v>
      </c>
      <c r="I4" s="4" t="s">
        <v>1077</v>
      </c>
      <c r="J4" s="4" t="s">
        <v>11</v>
      </c>
      <c r="K4" s="22"/>
    </row>
    <row r="5" spans="1:11" ht="60.75" customHeight="1">
      <c r="A5" s="9">
        <v>4</v>
      </c>
      <c r="B5" s="21" t="s">
        <v>174</v>
      </c>
      <c r="C5" s="21" t="s">
        <v>175</v>
      </c>
      <c r="D5" s="10" t="s">
        <v>2</v>
      </c>
      <c r="E5" s="4">
        <v>5</v>
      </c>
      <c r="F5" s="8" t="s">
        <v>1105</v>
      </c>
      <c r="G5" s="52" t="s">
        <v>1111</v>
      </c>
      <c r="H5" s="8" t="s">
        <v>1114</v>
      </c>
      <c r="I5" s="4" t="s">
        <v>1077</v>
      </c>
      <c r="J5" s="4" t="s">
        <v>11</v>
      </c>
      <c r="K5" s="22"/>
    </row>
    <row r="6" spans="1:11" ht="60.75" customHeight="1">
      <c r="A6" s="9">
        <v>5</v>
      </c>
      <c r="B6" s="21" t="s">
        <v>176</v>
      </c>
      <c r="C6" s="21" t="s">
        <v>177</v>
      </c>
      <c r="D6" s="10" t="s">
        <v>2</v>
      </c>
      <c r="E6" s="4">
        <v>5</v>
      </c>
      <c r="F6" s="8" t="s">
        <v>1105</v>
      </c>
      <c r="G6" s="52" t="s">
        <v>1111</v>
      </c>
      <c r="H6" s="8" t="s">
        <v>1114</v>
      </c>
      <c r="I6" s="4" t="s">
        <v>1077</v>
      </c>
      <c r="J6" s="4" t="s">
        <v>11</v>
      </c>
      <c r="K6" s="22"/>
    </row>
    <row r="7" spans="1:11" ht="60.75" customHeight="1">
      <c r="A7" s="9">
        <v>6</v>
      </c>
      <c r="B7" s="21" t="s">
        <v>178</v>
      </c>
      <c r="C7" s="21" t="s">
        <v>179</v>
      </c>
      <c r="D7" s="10" t="s">
        <v>2</v>
      </c>
      <c r="E7" s="4">
        <v>5</v>
      </c>
      <c r="F7" s="8" t="s">
        <v>1105</v>
      </c>
      <c r="G7" s="52" t="s">
        <v>1116</v>
      </c>
      <c r="H7" s="8" t="s">
        <v>1139</v>
      </c>
      <c r="I7" s="4" t="s">
        <v>1094</v>
      </c>
      <c r="J7" s="4" t="s">
        <v>11</v>
      </c>
      <c r="K7" s="22"/>
    </row>
    <row r="8" spans="1:11" ht="60.75" customHeight="1">
      <c r="A8" s="9">
        <v>7</v>
      </c>
      <c r="B8" s="21" t="s">
        <v>180</v>
      </c>
      <c r="C8" s="21" t="s">
        <v>181</v>
      </c>
      <c r="D8" s="10" t="s">
        <v>2</v>
      </c>
      <c r="E8" s="4">
        <v>5</v>
      </c>
      <c r="F8" s="8" t="s">
        <v>1105</v>
      </c>
      <c r="G8" s="52" t="s">
        <v>1111</v>
      </c>
      <c r="H8" s="8" t="s">
        <v>1114</v>
      </c>
      <c r="I8" s="4" t="s">
        <v>1077</v>
      </c>
      <c r="J8" s="4" t="s">
        <v>11</v>
      </c>
      <c r="K8" s="22"/>
    </row>
    <row r="9" spans="1:11" ht="60.75" customHeight="1">
      <c r="A9" s="9">
        <v>8</v>
      </c>
      <c r="B9" s="21" t="s">
        <v>182</v>
      </c>
      <c r="C9" s="21" t="s">
        <v>183</v>
      </c>
      <c r="D9" s="10" t="s">
        <v>2</v>
      </c>
      <c r="E9" s="4">
        <v>5</v>
      </c>
      <c r="F9" s="8" t="s">
        <v>1105</v>
      </c>
      <c r="G9" s="52" t="s">
        <v>1111</v>
      </c>
      <c r="H9" s="8" t="s">
        <v>1114</v>
      </c>
      <c r="I9" s="4" t="s">
        <v>1077</v>
      </c>
      <c r="J9" s="4" t="s">
        <v>11</v>
      </c>
      <c r="K9" s="22"/>
    </row>
    <row r="10" spans="1:11" ht="60.75" customHeight="1">
      <c r="A10" s="9">
        <v>9</v>
      </c>
      <c r="B10" s="21" t="s">
        <v>184</v>
      </c>
      <c r="C10" s="21" t="s">
        <v>185</v>
      </c>
      <c r="D10" s="10" t="s">
        <v>2</v>
      </c>
      <c r="E10" s="4">
        <v>5</v>
      </c>
      <c r="F10" s="8" t="s">
        <v>1105</v>
      </c>
      <c r="G10" s="52" t="s">
        <v>1111</v>
      </c>
      <c r="H10" s="8" t="s">
        <v>1114</v>
      </c>
      <c r="I10" s="4" t="s">
        <v>1077</v>
      </c>
      <c r="J10" s="4" t="s">
        <v>11</v>
      </c>
      <c r="K10" s="22"/>
    </row>
    <row r="11" spans="1:11" ht="60.75" customHeight="1">
      <c r="A11" s="9">
        <v>10</v>
      </c>
      <c r="B11" s="21" t="s">
        <v>513</v>
      </c>
      <c r="C11" s="21" t="s">
        <v>514</v>
      </c>
      <c r="D11" s="10" t="s">
        <v>2</v>
      </c>
      <c r="E11" s="4">
        <v>2.5</v>
      </c>
      <c r="F11" s="8" t="s">
        <v>1105</v>
      </c>
      <c r="G11" s="52" t="s">
        <v>1131</v>
      </c>
      <c r="H11" s="8" t="s">
        <v>1114</v>
      </c>
      <c r="I11" s="4" t="s">
        <v>1094</v>
      </c>
      <c r="J11" s="4" t="s">
        <v>12</v>
      </c>
      <c r="K11" s="4"/>
    </row>
    <row r="12" spans="1:11" ht="60.75" customHeight="1">
      <c r="A12" s="9">
        <v>11</v>
      </c>
      <c r="B12" s="71" t="s">
        <v>515</v>
      </c>
      <c r="C12" s="21" t="s">
        <v>516</v>
      </c>
      <c r="D12" s="10" t="s">
        <v>2</v>
      </c>
      <c r="E12" s="4">
        <v>2.5</v>
      </c>
      <c r="F12" s="8" t="s">
        <v>1105</v>
      </c>
      <c r="G12" s="52" t="s">
        <v>1131</v>
      </c>
      <c r="H12" s="8" t="s">
        <v>1114</v>
      </c>
      <c r="I12" s="4" t="s">
        <v>1094</v>
      </c>
      <c r="J12" s="4" t="s">
        <v>12</v>
      </c>
      <c r="K12" s="4"/>
    </row>
    <row r="13" spans="1:11" ht="60.75" customHeight="1">
      <c r="A13" s="9">
        <v>12</v>
      </c>
      <c r="B13" s="71" t="s">
        <v>517</v>
      </c>
      <c r="C13" s="21" t="s">
        <v>518</v>
      </c>
      <c r="D13" s="10" t="s">
        <v>2</v>
      </c>
      <c r="E13" s="4">
        <v>2.5</v>
      </c>
      <c r="F13" s="8" t="s">
        <v>1105</v>
      </c>
      <c r="G13" s="52" t="s">
        <v>1131</v>
      </c>
      <c r="H13" s="8" t="s">
        <v>1114</v>
      </c>
      <c r="I13" s="4" t="s">
        <v>1094</v>
      </c>
      <c r="J13" s="4" t="s">
        <v>12</v>
      </c>
      <c r="K13" s="4"/>
    </row>
    <row r="14" spans="1:11" ht="60.75" customHeight="1">
      <c r="A14" s="9">
        <v>13</v>
      </c>
      <c r="B14" s="71" t="s">
        <v>519</v>
      </c>
      <c r="C14" s="21" t="s">
        <v>520</v>
      </c>
      <c r="D14" s="10" t="s">
        <v>2</v>
      </c>
      <c r="E14" s="4">
        <v>2.5</v>
      </c>
      <c r="F14" s="8" t="s">
        <v>1105</v>
      </c>
      <c r="G14" s="52" t="s">
        <v>1131</v>
      </c>
      <c r="H14" s="8" t="s">
        <v>1114</v>
      </c>
      <c r="I14" s="4" t="s">
        <v>1094</v>
      </c>
      <c r="J14" s="4" t="s">
        <v>12</v>
      </c>
      <c r="K14" s="4"/>
    </row>
    <row r="15" spans="1:11" ht="60.75" customHeight="1">
      <c r="A15" s="9">
        <v>14</v>
      </c>
      <c r="B15" s="71" t="s">
        <v>521</v>
      </c>
      <c r="C15" s="21" t="s">
        <v>522</v>
      </c>
      <c r="D15" s="10" t="s">
        <v>2</v>
      </c>
      <c r="E15" s="4">
        <v>2.5</v>
      </c>
      <c r="F15" s="8" t="s">
        <v>1105</v>
      </c>
      <c r="G15" s="52" t="s">
        <v>1131</v>
      </c>
      <c r="H15" s="8" t="s">
        <v>1114</v>
      </c>
      <c r="I15" s="4" t="s">
        <v>1077</v>
      </c>
      <c r="J15" s="4" t="s">
        <v>12</v>
      </c>
      <c r="K15" s="4"/>
    </row>
    <row r="16" spans="1:11" ht="60.75" customHeight="1">
      <c r="A16" s="9">
        <v>15</v>
      </c>
      <c r="B16" s="71" t="s">
        <v>523</v>
      </c>
      <c r="C16" s="21" t="s">
        <v>524</v>
      </c>
      <c r="D16" s="10" t="s">
        <v>2</v>
      </c>
      <c r="E16" s="4">
        <v>2.5</v>
      </c>
      <c r="F16" s="8" t="s">
        <v>1105</v>
      </c>
      <c r="G16" s="52" t="s">
        <v>1131</v>
      </c>
      <c r="H16" s="8" t="s">
        <v>1114</v>
      </c>
      <c r="I16" s="4" t="s">
        <v>1110</v>
      </c>
      <c r="J16" s="4" t="s">
        <v>12</v>
      </c>
      <c r="K16" s="4"/>
    </row>
    <row r="17" spans="1:11" ht="60.75" customHeight="1">
      <c r="A17" s="9">
        <v>16</v>
      </c>
      <c r="B17" s="71" t="s">
        <v>525</v>
      </c>
      <c r="C17" s="21" t="s">
        <v>526</v>
      </c>
      <c r="D17" s="10" t="s">
        <v>2</v>
      </c>
      <c r="E17" s="4">
        <v>2.5</v>
      </c>
      <c r="F17" s="8" t="s">
        <v>1105</v>
      </c>
      <c r="G17" s="52" t="s">
        <v>1131</v>
      </c>
      <c r="H17" s="8" t="s">
        <v>1114</v>
      </c>
      <c r="I17" s="4" t="s">
        <v>1110</v>
      </c>
      <c r="J17" s="4" t="s">
        <v>12</v>
      </c>
      <c r="K17" s="4"/>
    </row>
    <row r="18" spans="1:11" ht="60.75" customHeight="1">
      <c r="A18" s="9">
        <v>17</v>
      </c>
      <c r="B18" s="71" t="s">
        <v>527</v>
      </c>
      <c r="C18" s="21" t="s">
        <v>528</v>
      </c>
      <c r="D18" s="10" t="s">
        <v>2</v>
      </c>
      <c r="E18" s="4">
        <v>2.5</v>
      </c>
      <c r="F18" s="8" t="s">
        <v>1105</v>
      </c>
      <c r="G18" s="52" t="s">
        <v>1131</v>
      </c>
      <c r="H18" s="8" t="s">
        <v>1114</v>
      </c>
      <c r="I18" s="4" t="s">
        <v>1094</v>
      </c>
      <c r="J18" s="4" t="s">
        <v>12</v>
      </c>
      <c r="K18" s="4"/>
    </row>
    <row r="19" spans="1:11" ht="60.75" customHeight="1">
      <c r="A19" s="9">
        <v>18</v>
      </c>
      <c r="B19" s="71" t="s">
        <v>529</v>
      </c>
      <c r="C19" s="21" t="s">
        <v>530</v>
      </c>
      <c r="D19" s="10" t="s">
        <v>2</v>
      </c>
      <c r="E19" s="4">
        <v>2.5</v>
      </c>
      <c r="F19" s="8" t="s">
        <v>1105</v>
      </c>
      <c r="G19" s="52" t="s">
        <v>1131</v>
      </c>
      <c r="H19" s="8" t="s">
        <v>1114</v>
      </c>
      <c r="I19" s="4" t="s">
        <v>1110</v>
      </c>
      <c r="J19" s="4" t="s">
        <v>12</v>
      </c>
      <c r="K19" s="4"/>
    </row>
    <row r="20" spans="1:11" ht="60.75" customHeight="1">
      <c r="A20" s="9">
        <v>19</v>
      </c>
      <c r="B20" s="71" t="s">
        <v>531</v>
      </c>
      <c r="C20" s="21" t="s">
        <v>532</v>
      </c>
      <c r="D20" s="10" t="s">
        <v>2</v>
      </c>
      <c r="E20" s="4">
        <v>2.5</v>
      </c>
      <c r="F20" s="8" t="s">
        <v>1105</v>
      </c>
      <c r="G20" s="52" t="s">
        <v>1131</v>
      </c>
      <c r="H20" s="8" t="s">
        <v>1114</v>
      </c>
      <c r="I20" s="4" t="s">
        <v>1077</v>
      </c>
      <c r="J20" s="4" t="s">
        <v>12</v>
      </c>
      <c r="K20" s="22"/>
    </row>
    <row r="21" spans="1:11" ht="60.75" customHeight="1">
      <c r="A21" s="9">
        <v>20</v>
      </c>
      <c r="B21" s="124" t="s">
        <v>1161</v>
      </c>
      <c r="C21" s="125" t="s">
        <v>424</v>
      </c>
      <c r="D21" s="10" t="s">
        <v>3</v>
      </c>
      <c r="E21" s="4">
        <v>5</v>
      </c>
      <c r="F21" s="8" t="s">
        <v>1109</v>
      </c>
      <c r="G21" s="8" t="s">
        <v>1154</v>
      </c>
      <c r="H21" s="8" t="s">
        <v>1176</v>
      </c>
      <c r="I21" s="11" t="s">
        <v>1077</v>
      </c>
      <c r="J21" s="4"/>
      <c r="K21" s="22"/>
    </row>
    <row r="22" spans="1:11" ht="60.75" customHeight="1">
      <c r="A22" s="9">
        <v>21</v>
      </c>
      <c r="B22" s="72" t="s">
        <v>425</v>
      </c>
      <c r="C22" s="73" t="s">
        <v>426</v>
      </c>
      <c r="D22" s="10" t="s">
        <v>3</v>
      </c>
      <c r="E22" s="4">
        <v>5</v>
      </c>
      <c r="F22" s="8" t="s">
        <v>1109</v>
      </c>
      <c r="G22" s="8" t="s">
        <v>1118</v>
      </c>
      <c r="H22" s="8" t="s">
        <v>1166</v>
      </c>
      <c r="I22" s="4" t="s">
        <v>1077</v>
      </c>
      <c r="J22" s="4" t="s">
        <v>11</v>
      </c>
      <c r="K22" s="22"/>
    </row>
    <row r="23" spans="1:11" ht="60.75" customHeight="1">
      <c r="A23" s="9">
        <v>22</v>
      </c>
      <c r="B23" s="74" t="s">
        <v>427</v>
      </c>
      <c r="C23" s="27" t="s">
        <v>181</v>
      </c>
      <c r="D23" s="10" t="s">
        <v>3</v>
      </c>
      <c r="E23" s="4">
        <v>5</v>
      </c>
      <c r="F23" s="8" t="s">
        <v>1109</v>
      </c>
      <c r="G23" s="8" t="s">
        <v>1154</v>
      </c>
      <c r="H23" s="8" t="s">
        <v>1176</v>
      </c>
      <c r="I23" s="11" t="s">
        <v>1077</v>
      </c>
      <c r="J23" s="4" t="s">
        <v>11</v>
      </c>
      <c r="K23" s="22"/>
    </row>
    <row r="24" spans="1:11" ht="60.75" customHeight="1">
      <c r="A24" s="9">
        <v>23</v>
      </c>
      <c r="B24" s="71" t="s">
        <v>428</v>
      </c>
      <c r="C24" s="27" t="s">
        <v>429</v>
      </c>
      <c r="D24" s="4" t="s">
        <v>3</v>
      </c>
      <c r="E24" s="4">
        <v>5</v>
      </c>
      <c r="F24" s="8" t="s">
        <v>1109</v>
      </c>
      <c r="G24" s="8" t="s">
        <v>1154</v>
      </c>
      <c r="H24" s="8" t="s">
        <v>1176</v>
      </c>
      <c r="I24" s="11" t="s">
        <v>1077</v>
      </c>
      <c r="J24" s="4" t="s">
        <v>11</v>
      </c>
      <c r="K24" s="22"/>
    </row>
    <row r="25" spans="1:11" ht="60.75" customHeight="1">
      <c r="A25" s="9">
        <v>24</v>
      </c>
      <c r="B25" s="74" t="s">
        <v>1177</v>
      </c>
      <c r="C25" s="27" t="s">
        <v>171</v>
      </c>
      <c r="D25" s="4" t="s">
        <v>3</v>
      </c>
      <c r="E25" s="4">
        <v>5</v>
      </c>
      <c r="F25" s="8" t="s">
        <v>1109</v>
      </c>
      <c r="G25" s="8" t="s">
        <v>1118</v>
      </c>
      <c r="H25" s="8" t="s">
        <v>1176</v>
      </c>
      <c r="I25" s="4" t="s">
        <v>1077</v>
      </c>
      <c r="J25" s="4" t="s">
        <v>11</v>
      </c>
      <c r="K25" s="22"/>
    </row>
    <row r="26" spans="1:11" ht="60.75" customHeight="1">
      <c r="A26" s="9">
        <v>25</v>
      </c>
      <c r="B26" s="74" t="s">
        <v>430</v>
      </c>
      <c r="C26" s="27" t="s">
        <v>431</v>
      </c>
      <c r="D26" s="4" t="s">
        <v>3</v>
      </c>
      <c r="E26" s="4">
        <v>5</v>
      </c>
      <c r="F26" s="8" t="s">
        <v>1109</v>
      </c>
      <c r="G26" s="8" t="s">
        <v>1154</v>
      </c>
      <c r="H26" s="8" t="s">
        <v>1176</v>
      </c>
      <c r="I26" s="11" t="s">
        <v>1077</v>
      </c>
      <c r="J26" s="4" t="s">
        <v>11</v>
      </c>
      <c r="K26" s="22"/>
    </row>
    <row r="27" spans="1:11" ht="60.75" customHeight="1">
      <c r="A27" s="9">
        <v>26</v>
      </c>
      <c r="B27" s="74" t="s">
        <v>432</v>
      </c>
      <c r="C27" s="27" t="s">
        <v>433</v>
      </c>
      <c r="D27" s="4" t="s">
        <v>3</v>
      </c>
      <c r="E27" s="4">
        <v>5</v>
      </c>
      <c r="F27" s="8" t="s">
        <v>1109</v>
      </c>
      <c r="G27" s="8" t="s">
        <v>1154</v>
      </c>
      <c r="H27" s="8" t="s">
        <v>1176</v>
      </c>
      <c r="I27" s="11" t="s">
        <v>1077</v>
      </c>
      <c r="J27" s="4" t="s">
        <v>11</v>
      </c>
      <c r="K27" s="22"/>
    </row>
    <row r="28" spans="1:11" ht="60.75" customHeight="1">
      <c r="A28" s="9">
        <v>27</v>
      </c>
      <c r="B28" s="74" t="s">
        <v>434</v>
      </c>
      <c r="C28" s="27" t="s">
        <v>435</v>
      </c>
      <c r="D28" s="4" t="s">
        <v>3</v>
      </c>
      <c r="E28" s="4">
        <v>5</v>
      </c>
      <c r="F28" s="8" t="s">
        <v>1109</v>
      </c>
      <c r="G28" s="8" t="s">
        <v>1154</v>
      </c>
      <c r="H28" s="8" t="s">
        <v>1176</v>
      </c>
      <c r="I28" s="11" t="s">
        <v>1077</v>
      </c>
      <c r="J28" s="4" t="s">
        <v>11</v>
      </c>
      <c r="K28" s="22"/>
    </row>
    <row r="29" spans="1:11" ht="60.75" customHeight="1">
      <c r="A29" s="9">
        <v>28</v>
      </c>
      <c r="B29" s="74" t="s">
        <v>436</v>
      </c>
      <c r="C29" s="27" t="s">
        <v>437</v>
      </c>
      <c r="D29" s="4" t="s">
        <v>3</v>
      </c>
      <c r="E29" s="4">
        <v>5</v>
      </c>
      <c r="F29" s="8" t="s">
        <v>1109</v>
      </c>
      <c r="G29" s="8" t="s">
        <v>1118</v>
      </c>
      <c r="H29" s="8" t="s">
        <v>1166</v>
      </c>
      <c r="I29" s="11" t="s">
        <v>1077</v>
      </c>
      <c r="J29" s="4" t="s">
        <v>11</v>
      </c>
      <c r="K29" s="22"/>
    </row>
    <row r="30" spans="1:11" ht="60.75" customHeight="1">
      <c r="A30" s="9">
        <v>29</v>
      </c>
      <c r="B30" s="74" t="s">
        <v>438</v>
      </c>
      <c r="C30" s="27" t="s">
        <v>439</v>
      </c>
      <c r="D30" s="4" t="s">
        <v>3</v>
      </c>
      <c r="E30" s="4">
        <v>5</v>
      </c>
      <c r="F30" s="8" t="s">
        <v>1109</v>
      </c>
      <c r="G30" s="8" t="s">
        <v>1154</v>
      </c>
      <c r="H30" s="8" t="s">
        <v>1176</v>
      </c>
      <c r="I30" s="11" t="s">
        <v>1094</v>
      </c>
      <c r="J30" s="4" t="s">
        <v>11</v>
      </c>
      <c r="K30" s="22"/>
    </row>
    <row r="31" spans="1:11" ht="60.75" customHeight="1">
      <c r="A31" s="9">
        <v>30</v>
      </c>
      <c r="B31" s="74" t="s">
        <v>440</v>
      </c>
      <c r="C31" s="27" t="s">
        <v>441</v>
      </c>
      <c r="D31" s="4" t="s">
        <v>3</v>
      </c>
      <c r="E31" s="4">
        <v>5</v>
      </c>
      <c r="F31" s="8" t="s">
        <v>1109</v>
      </c>
      <c r="G31" s="8" t="s">
        <v>1118</v>
      </c>
      <c r="H31" s="8" t="s">
        <v>1166</v>
      </c>
      <c r="I31" s="4" t="s">
        <v>1077</v>
      </c>
      <c r="J31" s="4" t="s">
        <v>11</v>
      </c>
      <c r="K31" s="22"/>
    </row>
    <row r="32" spans="1:11" ht="60.75" customHeight="1">
      <c r="A32" s="9">
        <v>31</v>
      </c>
      <c r="B32" s="74" t="s">
        <v>442</v>
      </c>
      <c r="C32" s="27" t="s">
        <v>443</v>
      </c>
      <c r="D32" s="4" t="s">
        <v>3</v>
      </c>
      <c r="E32" s="4">
        <v>5</v>
      </c>
      <c r="F32" s="8" t="s">
        <v>1109</v>
      </c>
      <c r="G32" s="8" t="s">
        <v>1118</v>
      </c>
      <c r="H32" s="8" t="s">
        <v>1166</v>
      </c>
      <c r="I32" s="4" t="s">
        <v>1077</v>
      </c>
      <c r="J32" s="4" t="s">
        <v>11</v>
      </c>
      <c r="K32" s="22"/>
    </row>
    <row r="33" spans="1:11" ht="60.75" customHeight="1">
      <c r="A33" s="9">
        <v>32</v>
      </c>
      <c r="B33" s="74" t="s">
        <v>445</v>
      </c>
      <c r="C33" s="122" t="s">
        <v>446</v>
      </c>
      <c r="D33" s="4" t="s">
        <v>3</v>
      </c>
      <c r="E33" s="4">
        <v>5</v>
      </c>
      <c r="F33" s="8" t="s">
        <v>1109</v>
      </c>
      <c r="G33" s="8" t="s">
        <v>1118</v>
      </c>
      <c r="H33" s="8" t="s">
        <v>1166</v>
      </c>
      <c r="I33" s="4" t="s">
        <v>1077</v>
      </c>
      <c r="J33" s="4" t="s">
        <v>11</v>
      </c>
      <c r="K33" s="22"/>
    </row>
    <row r="34" spans="1:11" ht="60.75" customHeight="1">
      <c r="A34" s="9">
        <v>33</v>
      </c>
      <c r="B34" s="75" t="s">
        <v>447</v>
      </c>
      <c r="C34" s="123" t="s">
        <v>179</v>
      </c>
      <c r="D34" s="4" t="s">
        <v>3</v>
      </c>
      <c r="E34" s="4">
        <v>5</v>
      </c>
      <c r="F34" s="8" t="s">
        <v>1109</v>
      </c>
      <c r="G34" s="8" t="s">
        <v>1154</v>
      </c>
      <c r="H34" s="8" t="s">
        <v>1176</v>
      </c>
      <c r="I34" s="11" t="s">
        <v>1077</v>
      </c>
      <c r="J34" s="4" t="s">
        <v>11</v>
      </c>
      <c r="K34" s="22"/>
    </row>
    <row r="35" spans="1:11" ht="60.75" customHeight="1">
      <c r="A35" s="9">
        <v>34</v>
      </c>
      <c r="B35" s="74" t="s">
        <v>448</v>
      </c>
      <c r="C35" s="27" t="s">
        <v>449</v>
      </c>
      <c r="D35" s="4" t="s">
        <v>3</v>
      </c>
      <c r="E35" s="4">
        <v>2.5</v>
      </c>
      <c r="F35" s="8" t="s">
        <v>1109</v>
      </c>
      <c r="G35" s="8" t="s">
        <v>1118</v>
      </c>
      <c r="H35" s="8" t="s">
        <v>1166</v>
      </c>
      <c r="I35" s="4" t="s">
        <v>1094</v>
      </c>
      <c r="J35" s="4" t="s">
        <v>12</v>
      </c>
      <c r="K35" s="22"/>
    </row>
    <row r="36" spans="1:11" ht="60.75" customHeight="1">
      <c r="A36" s="9">
        <v>35</v>
      </c>
      <c r="B36" s="74" t="s">
        <v>450</v>
      </c>
      <c r="C36" s="27" t="s">
        <v>451</v>
      </c>
      <c r="D36" s="4" t="s">
        <v>3</v>
      </c>
      <c r="E36" s="4">
        <v>2.5</v>
      </c>
      <c r="F36" s="8" t="s">
        <v>1109</v>
      </c>
      <c r="G36" s="8" t="s">
        <v>1118</v>
      </c>
      <c r="H36" s="8" t="s">
        <v>1166</v>
      </c>
      <c r="I36" s="4" t="s">
        <v>1077</v>
      </c>
      <c r="J36" s="4" t="s">
        <v>12</v>
      </c>
      <c r="K36" s="22"/>
    </row>
    <row r="37" spans="1:11" ht="60.75" customHeight="1">
      <c r="A37" s="9">
        <v>36</v>
      </c>
      <c r="B37" s="74" t="s">
        <v>452</v>
      </c>
      <c r="C37" s="27" t="s">
        <v>453</v>
      </c>
      <c r="D37" s="4" t="s">
        <v>3</v>
      </c>
      <c r="E37" s="4">
        <v>2.5</v>
      </c>
      <c r="F37" s="8" t="s">
        <v>1109</v>
      </c>
      <c r="G37" s="8" t="s">
        <v>1118</v>
      </c>
      <c r="H37" s="8" t="s">
        <v>1166</v>
      </c>
      <c r="I37" s="4" t="s">
        <v>1077</v>
      </c>
      <c r="J37" s="4" t="s">
        <v>12</v>
      </c>
      <c r="K37" s="22"/>
    </row>
    <row r="38" spans="1:11" ht="60.75" customHeight="1">
      <c r="A38" s="9">
        <v>37</v>
      </c>
      <c r="B38" s="74" t="s">
        <v>454</v>
      </c>
      <c r="C38" s="27" t="s">
        <v>455</v>
      </c>
      <c r="D38" s="4" t="s">
        <v>3</v>
      </c>
      <c r="E38" s="4">
        <v>2.5</v>
      </c>
      <c r="F38" s="8" t="s">
        <v>1109</v>
      </c>
      <c r="G38" s="8" t="s">
        <v>1118</v>
      </c>
      <c r="H38" s="8" t="s">
        <v>1166</v>
      </c>
      <c r="I38" s="4" t="s">
        <v>1077</v>
      </c>
      <c r="J38" s="4" t="s">
        <v>12</v>
      </c>
      <c r="K38" s="22"/>
    </row>
    <row r="39" spans="1:11" ht="60.75" customHeight="1">
      <c r="A39" s="9">
        <v>38</v>
      </c>
      <c r="B39" s="74" t="s">
        <v>456</v>
      </c>
      <c r="C39" s="27" t="s">
        <v>457</v>
      </c>
      <c r="D39" s="4" t="s">
        <v>3</v>
      </c>
      <c r="E39" s="4">
        <v>2.5</v>
      </c>
      <c r="F39" s="8" t="s">
        <v>1109</v>
      </c>
      <c r="G39" s="8" t="s">
        <v>1118</v>
      </c>
      <c r="H39" s="8" t="s">
        <v>1166</v>
      </c>
      <c r="I39" s="4" t="s">
        <v>1110</v>
      </c>
      <c r="J39" s="4" t="s">
        <v>12</v>
      </c>
      <c r="K39" s="22"/>
    </row>
    <row r="40" spans="1:11" ht="60.75" customHeight="1">
      <c r="A40" s="9">
        <v>39</v>
      </c>
      <c r="B40" s="74" t="s">
        <v>458</v>
      </c>
      <c r="C40" s="27" t="s">
        <v>459</v>
      </c>
      <c r="D40" s="4" t="s">
        <v>3</v>
      </c>
      <c r="E40" s="4">
        <v>2.5</v>
      </c>
      <c r="F40" s="8" t="s">
        <v>1109</v>
      </c>
      <c r="G40" s="8" t="s">
        <v>1118</v>
      </c>
      <c r="H40" s="8" t="s">
        <v>1166</v>
      </c>
      <c r="I40" s="4" t="s">
        <v>1077</v>
      </c>
      <c r="J40" s="4" t="s">
        <v>12</v>
      </c>
      <c r="K40" s="22"/>
    </row>
    <row r="41" spans="1:11" ht="60.75" customHeight="1">
      <c r="A41" s="9">
        <v>40</v>
      </c>
      <c r="B41" s="76" t="s">
        <v>972</v>
      </c>
      <c r="C41" s="27" t="s">
        <v>460</v>
      </c>
      <c r="D41" s="4" t="s">
        <v>3</v>
      </c>
      <c r="E41" s="4">
        <v>2.5</v>
      </c>
      <c r="F41" s="8" t="s">
        <v>1109</v>
      </c>
      <c r="G41" s="8" t="s">
        <v>1118</v>
      </c>
      <c r="H41" s="8" t="s">
        <v>1166</v>
      </c>
      <c r="I41" s="4" t="s">
        <v>1094</v>
      </c>
      <c r="J41" s="4" t="s">
        <v>12</v>
      </c>
      <c r="K41" s="22"/>
    </row>
    <row r="42" spans="1:11" ht="60.75" customHeight="1">
      <c r="A42" s="9">
        <v>41</v>
      </c>
      <c r="B42" s="74" t="s">
        <v>461</v>
      </c>
      <c r="C42" s="27" t="s">
        <v>462</v>
      </c>
      <c r="D42" s="4" t="s">
        <v>3</v>
      </c>
      <c r="E42" s="4">
        <v>2.5</v>
      </c>
      <c r="F42" s="8" t="s">
        <v>1109</v>
      </c>
      <c r="G42" s="8" t="s">
        <v>1118</v>
      </c>
      <c r="H42" s="8" t="s">
        <v>1166</v>
      </c>
      <c r="I42" s="4" t="s">
        <v>1094</v>
      </c>
      <c r="J42" s="4" t="s">
        <v>12</v>
      </c>
      <c r="K42" s="22"/>
    </row>
    <row r="43" spans="1:11" ht="60.75" customHeight="1">
      <c r="A43" s="9">
        <v>42</v>
      </c>
      <c r="B43" s="77" t="s">
        <v>1155</v>
      </c>
      <c r="C43" s="20" t="s">
        <v>433</v>
      </c>
      <c r="D43" s="12" t="s">
        <v>4</v>
      </c>
      <c r="E43" s="12">
        <v>10</v>
      </c>
      <c r="F43" s="8" t="s">
        <v>1123</v>
      </c>
      <c r="G43" s="8" t="s">
        <v>1191</v>
      </c>
      <c r="H43" s="118" t="s">
        <v>1190</v>
      </c>
      <c r="I43" s="12" t="s">
        <v>1077</v>
      </c>
      <c r="J43" s="12" t="s">
        <v>11</v>
      </c>
      <c r="K43" s="22"/>
    </row>
    <row r="44" spans="1:11" ht="60.75" customHeight="1">
      <c r="A44" s="9">
        <v>43</v>
      </c>
      <c r="B44" s="77" t="s">
        <v>1156</v>
      </c>
      <c r="C44" s="20" t="s">
        <v>426</v>
      </c>
      <c r="D44" s="12" t="s">
        <v>4</v>
      </c>
      <c r="E44" s="12">
        <v>10</v>
      </c>
      <c r="F44" s="8" t="s">
        <v>1123</v>
      </c>
      <c r="G44" s="8" t="s">
        <v>1191</v>
      </c>
      <c r="H44" s="118" t="s">
        <v>1190</v>
      </c>
      <c r="I44" s="12" t="s">
        <v>1077</v>
      </c>
      <c r="J44" s="12" t="s">
        <v>11</v>
      </c>
      <c r="K44" s="22"/>
    </row>
    <row r="45" spans="1:11" ht="60.75" customHeight="1">
      <c r="A45" s="9">
        <v>44</v>
      </c>
      <c r="B45" s="77" t="s">
        <v>1157</v>
      </c>
      <c r="C45" s="20" t="s">
        <v>593</v>
      </c>
      <c r="D45" s="12" t="s">
        <v>4</v>
      </c>
      <c r="E45" s="12">
        <v>10</v>
      </c>
      <c r="F45" s="8" t="s">
        <v>1123</v>
      </c>
      <c r="G45" s="126" t="s">
        <v>1178</v>
      </c>
      <c r="H45" s="118" t="s">
        <v>1188</v>
      </c>
      <c r="I45" s="12" t="s">
        <v>1077</v>
      </c>
      <c r="J45" s="12" t="s">
        <v>11</v>
      </c>
      <c r="K45" s="22"/>
    </row>
    <row r="46" spans="1:11" ht="60.75" customHeight="1">
      <c r="A46" s="9">
        <v>45</v>
      </c>
      <c r="B46" s="77" t="s">
        <v>1158</v>
      </c>
      <c r="C46" s="20" t="s">
        <v>594</v>
      </c>
      <c r="D46" s="12" t="s">
        <v>4</v>
      </c>
      <c r="E46" s="12">
        <v>10</v>
      </c>
      <c r="F46" s="8" t="s">
        <v>1123</v>
      </c>
      <c r="G46" s="118" t="s">
        <v>1127</v>
      </c>
      <c r="H46" s="118" t="s">
        <v>1190</v>
      </c>
      <c r="I46" s="12" t="s">
        <v>1077</v>
      </c>
      <c r="J46" s="12" t="s">
        <v>11</v>
      </c>
      <c r="K46" s="22"/>
    </row>
    <row r="47" spans="1:11" ht="60.75" customHeight="1">
      <c r="A47" s="9">
        <v>46</v>
      </c>
      <c r="B47" s="77" t="s">
        <v>1159</v>
      </c>
      <c r="C47" s="20" t="s">
        <v>595</v>
      </c>
      <c r="D47" s="12" t="s">
        <v>4</v>
      </c>
      <c r="E47" s="12">
        <v>10</v>
      </c>
      <c r="F47" s="8" t="s">
        <v>1123</v>
      </c>
      <c r="G47" s="118" t="s">
        <v>1191</v>
      </c>
      <c r="H47" s="118" t="s">
        <v>1190</v>
      </c>
      <c r="I47" s="12" t="s">
        <v>1077</v>
      </c>
      <c r="J47" s="12" t="s">
        <v>11</v>
      </c>
      <c r="K47" s="22"/>
    </row>
    <row r="48" spans="1:11" ht="60.75" customHeight="1">
      <c r="A48" s="9">
        <v>47</v>
      </c>
      <c r="B48" s="77" t="s">
        <v>1160</v>
      </c>
      <c r="C48" s="20" t="s">
        <v>175</v>
      </c>
      <c r="D48" s="12" t="s">
        <v>4</v>
      </c>
      <c r="E48" s="12">
        <v>10</v>
      </c>
      <c r="F48" s="8" t="s">
        <v>1123</v>
      </c>
      <c r="G48" s="118" t="s">
        <v>1178</v>
      </c>
      <c r="H48" s="118" t="s">
        <v>1188</v>
      </c>
      <c r="I48" s="12" t="s">
        <v>1077</v>
      </c>
      <c r="J48" s="12" t="s">
        <v>11</v>
      </c>
      <c r="K48" s="22"/>
    </row>
    <row r="49" spans="1:11" ht="60.75" customHeight="1">
      <c r="A49" s="9">
        <v>48</v>
      </c>
      <c r="B49" s="77" t="s">
        <v>596</v>
      </c>
      <c r="C49" s="20" t="s">
        <v>84</v>
      </c>
      <c r="D49" s="12" t="s">
        <v>4</v>
      </c>
      <c r="E49" s="12">
        <v>10</v>
      </c>
      <c r="F49" s="8" t="s">
        <v>1123</v>
      </c>
      <c r="G49" s="118" t="s">
        <v>1127</v>
      </c>
      <c r="H49" s="118" t="s">
        <v>1190</v>
      </c>
      <c r="I49" s="12" t="s">
        <v>1110</v>
      </c>
      <c r="J49" s="12" t="s">
        <v>11</v>
      </c>
      <c r="K49" s="22"/>
    </row>
    <row r="50" spans="1:11" ht="60.75" customHeight="1">
      <c r="A50" s="9">
        <v>49</v>
      </c>
      <c r="B50" s="77" t="s">
        <v>597</v>
      </c>
      <c r="C50" s="20" t="s">
        <v>598</v>
      </c>
      <c r="D50" s="12" t="s">
        <v>4</v>
      </c>
      <c r="E50" s="12">
        <v>10</v>
      </c>
      <c r="F50" s="8" t="s">
        <v>1123</v>
      </c>
      <c r="G50" s="8" t="s">
        <v>1191</v>
      </c>
      <c r="H50" s="118" t="s">
        <v>1190</v>
      </c>
      <c r="I50" s="12" t="s">
        <v>1077</v>
      </c>
      <c r="J50" s="12" t="s">
        <v>11</v>
      </c>
      <c r="K50" s="22"/>
    </row>
    <row r="51" spans="1:11" ht="60.75" customHeight="1">
      <c r="A51" s="9">
        <v>50</v>
      </c>
      <c r="B51" s="77" t="s">
        <v>599</v>
      </c>
      <c r="C51" s="20" t="s">
        <v>600</v>
      </c>
      <c r="D51" s="12" t="s">
        <v>4</v>
      </c>
      <c r="E51" s="12">
        <v>10</v>
      </c>
      <c r="F51" s="8" t="s">
        <v>1123</v>
      </c>
      <c r="G51" s="8" t="s">
        <v>1191</v>
      </c>
      <c r="H51" s="118" t="s">
        <v>1190</v>
      </c>
      <c r="I51" s="12" t="s">
        <v>1077</v>
      </c>
      <c r="J51" s="12" t="s">
        <v>11</v>
      </c>
      <c r="K51" s="22"/>
    </row>
    <row r="52" spans="1:11" ht="60.75" customHeight="1">
      <c r="A52" s="9">
        <v>51</v>
      </c>
      <c r="B52" s="77" t="s">
        <v>1185</v>
      </c>
      <c r="C52" s="21" t="s">
        <v>601</v>
      </c>
      <c r="D52" s="12" t="s">
        <v>4</v>
      </c>
      <c r="E52" s="12">
        <v>3</v>
      </c>
      <c r="F52" s="8" t="s">
        <v>1123</v>
      </c>
      <c r="G52" s="126" t="s">
        <v>1178</v>
      </c>
      <c r="H52" s="118" t="s">
        <v>1188</v>
      </c>
      <c r="I52" s="12" t="s">
        <v>1094</v>
      </c>
      <c r="J52" s="12" t="s">
        <v>12</v>
      </c>
      <c r="K52" s="22"/>
    </row>
    <row r="53" spans="1:11" ht="60.75" customHeight="1">
      <c r="A53" s="9">
        <v>52</v>
      </c>
      <c r="B53" s="77" t="s">
        <v>1186</v>
      </c>
      <c r="C53" s="21" t="s">
        <v>602</v>
      </c>
      <c r="D53" s="12" t="s">
        <v>4</v>
      </c>
      <c r="E53" s="12">
        <v>3</v>
      </c>
      <c r="F53" s="8" t="s">
        <v>1123</v>
      </c>
      <c r="G53" s="126" t="s">
        <v>1178</v>
      </c>
      <c r="H53" s="118" t="s">
        <v>1188</v>
      </c>
      <c r="I53" s="12" t="s">
        <v>1094</v>
      </c>
      <c r="J53" s="12" t="s">
        <v>12</v>
      </c>
      <c r="K53" s="22"/>
    </row>
    <row r="54" spans="1:11" ht="72" customHeight="1">
      <c r="A54" s="9">
        <v>53</v>
      </c>
      <c r="B54" s="78" t="s">
        <v>1187</v>
      </c>
      <c r="C54" s="25" t="s">
        <v>603</v>
      </c>
      <c r="D54" s="17" t="s">
        <v>4</v>
      </c>
      <c r="E54" s="17">
        <v>3</v>
      </c>
      <c r="F54" s="8" t="s">
        <v>1123</v>
      </c>
      <c r="G54" s="126" t="s">
        <v>1178</v>
      </c>
      <c r="H54" s="118" t="s">
        <v>1188</v>
      </c>
      <c r="I54" s="17" t="s">
        <v>1077</v>
      </c>
      <c r="J54" s="17" t="s">
        <v>12</v>
      </c>
      <c r="K54" s="28"/>
    </row>
    <row r="55" spans="1:11" ht="63.75" customHeight="1">
      <c r="A55" s="9">
        <v>54</v>
      </c>
      <c r="B55" s="78" t="s">
        <v>635</v>
      </c>
      <c r="C55" s="24" t="s">
        <v>636</v>
      </c>
      <c r="D55" s="17" t="s">
        <v>5</v>
      </c>
      <c r="E55" s="17">
        <v>3</v>
      </c>
      <c r="F55" s="118" t="s">
        <v>1194</v>
      </c>
      <c r="G55" s="131" t="s">
        <v>1198</v>
      </c>
      <c r="H55" s="128" t="s">
        <v>1201</v>
      </c>
      <c r="I55" s="17" t="s">
        <v>1094</v>
      </c>
      <c r="J55" s="17" t="s">
        <v>12</v>
      </c>
      <c r="K55" s="28"/>
    </row>
    <row r="56" spans="1:11" ht="63.75" customHeight="1">
      <c r="A56" s="9">
        <v>55</v>
      </c>
      <c r="B56" s="23" t="s">
        <v>683</v>
      </c>
      <c r="C56" s="23" t="s">
        <v>684</v>
      </c>
      <c r="D56" s="36" t="s">
        <v>6</v>
      </c>
      <c r="E56" s="37">
        <v>100</v>
      </c>
      <c r="F56" s="8" t="s">
        <v>1204</v>
      </c>
      <c r="G56" s="131" t="s">
        <v>1215</v>
      </c>
      <c r="H56" s="128" t="s">
        <v>1225</v>
      </c>
      <c r="I56" s="12" t="s">
        <v>1094</v>
      </c>
      <c r="J56" s="17" t="s">
        <v>11</v>
      </c>
      <c r="K56" s="28"/>
    </row>
    <row r="57" spans="1:11" ht="63.75" customHeight="1">
      <c r="A57" s="9">
        <v>56</v>
      </c>
      <c r="B57" s="20" t="s">
        <v>685</v>
      </c>
      <c r="C57" s="21" t="s">
        <v>701</v>
      </c>
      <c r="D57" s="4" t="s">
        <v>6</v>
      </c>
      <c r="E57" s="4">
        <v>3</v>
      </c>
      <c r="F57" s="8" t="s">
        <v>1204</v>
      </c>
      <c r="G57" s="131" t="s">
        <v>1205</v>
      </c>
      <c r="H57" s="128" t="s">
        <v>1225</v>
      </c>
      <c r="I57" s="17" t="s">
        <v>1094</v>
      </c>
      <c r="J57" s="17" t="s">
        <v>12</v>
      </c>
      <c r="K57" s="28"/>
    </row>
    <row r="58" spans="1:11" ht="63.75" customHeight="1">
      <c r="A58" s="9">
        <v>57</v>
      </c>
      <c r="B58" s="77" t="s">
        <v>673</v>
      </c>
      <c r="C58" s="21" t="s">
        <v>433</v>
      </c>
      <c r="D58" s="4" t="s">
        <v>6</v>
      </c>
      <c r="E58" s="13">
        <v>5</v>
      </c>
      <c r="F58" s="8" t="s">
        <v>1204</v>
      </c>
      <c r="G58" s="131" t="s">
        <v>1215</v>
      </c>
      <c r="H58" s="128" t="s">
        <v>1225</v>
      </c>
      <c r="I58" s="17" t="s">
        <v>1075</v>
      </c>
      <c r="J58" s="17" t="s">
        <v>11</v>
      </c>
      <c r="K58" s="28"/>
    </row>
    <row r="59" spans="1:11" ht="63.75" customHeight="1">
      <c r="A59" s="9">
        <v>58</v>
      </c>
      <c r="B59" s="77" t="s">
        <v>674</v>
      </c>
      <c r="C59" s="21" t="s">
        <v>177</v>
      </c>
      <c r="D59" s="4" t="s">
        <v>6</v>
      </c>
      <c r="E59" s="13">
        <v>5</v>
      </c>
      <c r="F59" s="8" t="s">
        <v>1204</v>
      </c>
      <c r="G59" s="131" t="s">
        <v>1215</v>
      </c>
      <c r="H59" s="128" t="s">
        <v>1225</v>
      </c>
      <c r="I59" s="17" t="s">
        <v>1075</v>
      </c>
      <c r="J59" s="17" t="s">
        <v>11</v>
      </c>
      <c r="K59" s="28"/>
    </row>
    <row r="60" spans="1:11" ht="63.75" customHeight="1">
      <c r="A60" s="9">
        <v>59</v>
      </c>
      <c r="B60" s="77" t="s">
        <v>675</v>
      </c>
      <c r="C60" s="21" t="s">
        <v>676</v>
      </c>
      <c r="D60" s="4" t="s">
        <v>6</v>
      </c>
      <c r="E60" s="13">
        <v>5</v>
      </c>
      <c r="F60" s="8" t="s">
        <v>1204</v>
      </c>
      <c r="G60" s="131" t="s">
        <v>1215</v>
      </c>
      <c r="H60" s="128" t="s">
        <v>1225</v>
      </c>
      <c r="I60" s="17" t="s">
        <v>1094</v>
      </c>
      <c r="J60" s="17" t="s">
        <v>11</v>
      </c>
      <c r="K60" s="28"/>
    </row>
    <row r="61" spans="1:11" ht="60.75" customHeight="1">
      <c r="A61" s="9">
        <v>60</v>
      </c>
      <c r="B61" s="132" t="s">
        <v>702</v>
      </c>
      <c r="C61" s="60" t="s">
        <v>444</v>
      </c>
      <c r="D61" s="136" t="s">
        <v>1228</v>
      </c>
      <c r="E61" s="136">
        <v>10</v>
      </c>
      <c r="F61" s="8" t="s">
        <v>1231</v>
      </c>
      <c r="G61" s="118" t="s">
        <v>1239</v>
      </c>
      <c r="H61" s="128" t="s">
        <v>1242</v>
      </c>
      <c r="I61" s="17" t="s">
        <v>1075</v>
      </c>
      <c r="J61" s="17" t="s">
        <v>11</v>
      </c>
      <c r="K61" s="22"/>
    </row>
    <row r="62" spans="1:11" ht="60.75" customHeight="1">
      <c r="A62" s="9">
        <v>61</v>
      </c>
      <c r="B62" s="132" t="s">
        <v>703</v>
      </c>
      <c r="C62" s="60" t="s">
        <v>424</v>
      </c>
      <c r="D62" s="136" t="s">
        <v>7</v>
      </c>
      <c r="E62" s="136">
        <v>10</v>
      </c>
      <c r="F62" s="8" t="s">
        <v>1231</v>
      </c>
      <c r="G62" s="131" t="s">
        <v>1232</v>
      </c>
      <c r="H62" s="131" t="s">
        <v>1240</v>
      </c>
      <c r="I62" s="17" t="s">
        <v>1077</v>
      </c>
      <c r="J62" s="17" t="s">
        <v>11</v>
      </c>
      <c r="K62" s="22"/>
    </row>
    <row r="63" spans="1:11" ht="60.75" customHeight="1">
      <c r="A63" s="9">
        <v>62</v>
      </c>
      <c r="B63" s="77" t="s">
        <v>704</v>
      </c>
      <c r="C63" s="60" t="s">
        <v>600</v>
      </c>
      <c r="D63" s="136" t="s">
        <v>7</v>
      </c>
      <c r="E63" s="17">
        <v>10</v>
      </c>
      <c r="F63" s="8" t="s">
        <v>1231</v>
      </c>
      <c r="G63" s="118" t="s">
        <v>1239</v>
      </c>
      <c r="H63" s="128" t="s">
        <v>1242</v>
      </c>
      <c r="I63" s="17" t="s">
        <v>1077</v>
      </c>
      <c r="J63" s="17" t="s">
        <v>11</v>
      </c>
      <c r="K63" s="22"/>
    </row>
    <row r="64" spans="1:11" ht="60.75" customHeight="1">
      <c r="A64" s="9">
        <v>63</v>
      </c>
      <c r="B64" s="77" t="s">
        <v>705</v>
      </c>
      <c r="C64" s="137" t="s">
        <v>715</v>
      </c>
      <c r="D64" s="136" t="s">
        <v>7</v>
      </c>
      <c r="E64" s="17">
        <v>10</v>
      </c>
      <c r="F64" s="8" t="s">
        <v>1231</v>
      </c>
      <c r="G64" s="120"/>
      <c r="H64" s="118" t="s">
        <v>1227</v>
      </c>
      <c r="I64" s="17" t="s">
        <v>1077</v>
      </c>
      <c r="J64" s="17" t="s">
        <v>11</v>
      </c>
      <c r="K64" s="22"/>
    </row>
    <row r="65" spans="1:11" ht="60.75" customHeight="1">
      <c r="A65" s="9">
        <v>64</v>
      </c>
      <c r="B65" s="77" t="s">
        <v>973</v>
      </c>
      <c r="C65" s="60" t="s">
        <v>716</v>
      </c>
      <c r="D65" s="136" t="s">
        <v>7</v>
      </c>
      <c r="E65" s="17">
        <v>3</v>
      </c>
      <c r="F65" s="8" t="s">
        <v>1231</v>
      </c>
      <c r="G65" s="118" t="s">
        <v>1239</v>
      </c>
      <c r="H65" s="128" t="s">
        <v>1242</v>
      </c>
      <c r="I65" s="17" t="s">
        <v>1094</v>
      </c>
      <c r="J65" s="17" t="s">
        <v>12</v>
      </c>
      <c r="K65" s="17"/>
    </row>
    <row r="66" spans="1:11" ht="60.75" customHeight="1">
      <c r="A66" s="9">
        <v>65</v>
      </c>
      <c r="B66" s="77" t="s">
        <v>706</v>
      </c>
      <c r="C66" s="60" t="s">
        <v>717</v>
      </c>
      <c r="D66" s="136" t="s">
        <v>7</v>
      </c>
      <c r="E66" s="17">
        <v>3</v>
      </c>
      <c r="F66" s="8" t="s">
        <v>1231</v>
      </c>
      <c r="G66" s="118" t="s">
        <v>1239</v>
      </c>
      <c r="H66" s="128" t="s">
        <v>1242</v>
      </c>
      <c r="I66" s="17" t="s">
        <v>1094</v>
      </c>
      <c r="J66" s="17" t="s">
        <v>12</v>
      </c>
      <c r="K66" s="22"/>
    </row>
    <row r="67" spans="1:11" ht="60.75" customHeight="1">
      <c r="A67" s="9">
        <v>66</v>
      </c>
      <c r="B67" s="77" t="s">
        <v>707</v>
      </c>
      <c r="C67" s="60" t="s">
        <v>718</v>
      </c>
      <c r="D67" s="136" t="s">
        <v>7</v>
      </c>
      <c r="E67" s="17">
        <v>3</v>
      </c>
      <c r="F67" s="8" t="s">
        <v>1231</v>
      </c>
      <c r="G67" s="118" t="s">
        <v>1237</v>
      </c>
      <c r="H67" s="128" t="s">
        <v>1242</v>
      </c>
      <c r="I67" s="17" t="s">
        <v>1244</v>
      </c>
      <c r="J67" s="17" t="s">
        <v>12</v>
      </c>
      <c r="K67" s="22"/>
    </row>
    <row r="68" spans="1:11" ht="60.75" customHeight="1">
      <c r="A68" s="9">
        <v>67</v>
      </c>
      <c r="B68" s="77" t="s">
        <v>708</v>
      </c>
      <c r="C68" s="60" t="s">
        <v>719</v>
      </c>
      <c r="D68" s="136" t="s">
        <v>7</v>
      </c>
      <c r="E68" s="17">
        <v>3</v>
      </c>
      <c r="F68" s="8" t="s">
        <v>1231</v>
      </c>
      <c r="G68" s="118" t="s">
        <v>1239</v>
      </c>
      <c r="H68" s="128" t="s">
        <v>1242</v>
      </c>
      <c r="I68" s="17" t="s">
        <v>1094</v>
      </c>
      <c r="J68" s="17" t="s">
        <v>12</v>
      </c>
      <c r="K68" s="22"/>
    </row>
    <row r="69" spans="1:11" ht="60.75" customHeight="1">
      <c r="A69" s="9">
        <v>68</v>
      </c>
      <c r="B69" s="77" t="s">
        <v>709</v>
      </c>
      <c r="C69" s="60" t="s">
        <v>720</v>
      </c>
      <c r="D69" s="136" t="s">
        <v>7</v>
      </c>
      <c r="E69" s="17">
        <v>3</v>
      </c>
      <c r="F69" s="8" t="s">
        <v>1231</v>
      </c>
      <c r="G69" s="118" t="s">
        <v>1239</v>
      </c>
      <c r="H69" s="128" t="s">
        <v>1242</v>
      </c>
      <c r="I69" s="17" t="s">
        <v>1094</v>
      </c>
      <c r="J69" s="17" t="s">
        <v>12</v>
      </c>
      <c r="K69" s="22"/>
    </row>
    <row r="70" spans="1:11" ht="60.75" customHeight="1">
      <c r="A70" s="9">
        <v>69</v>
      </c>
      <c r="B70" s="77" t="s">
        <v>710</v>
      </c>
      <c r="C70" s="60" t="s">
        <v>721</v>
      </c>
      <c r="D70" s="136" t="s">
        <v>7</v>
      </c>
      <c r="E70" s="17">
        <v>3</v>
      </c>
      <c r="F70" s="8" t="s">
        <v>1231</v>
      </c>
      <c r="G70" s="118" t="s">
        <v>1239</v>
      </c>
      <c r="H70" s="128" t="s">
        <v>1242</v>
      </c>
      <c r="I70" s="17" t="s">
        <v>1094</v>
      </c>
      <c r="J70" s="17" t="s">
        <v>12</v>
      </c>
      <c r="K70" s="22"/>
    </row>
    <row r="71" spans="1:11" ht="60.75" customHeight="1">
      <c r="A71" s="9">
        <v>70</v>
      </c>
      <c r="B71" s="77" t="s">
        <v>974</v>
      </c>
      <c r="C71" s="60" t="s">
        <v>722</v>
      </c>
      <c r="D71" s="136" t="s">
        <v>7</v>
      </c>
      <c r="E71" s="17">
        <v>3</v>
      </c>
      <c r="F71" s="8" t="s">
        <v>1231</v>
      </c>
      <c r="G71" s="118" t="s">
        <v>1239</v>
      </c>
      <c r="H71" s="128" t="s">
        <v>1242</v>
      </c>
      <c r="I71" s="17" t="s">
        <v>1094</v>
      </c>
      <c r="J71" s="17" t="s">
        <v>12</v>
      </c>
      <c r="K71" s="22"/>
    </row>
    <row r="72" spans="1:11" ht="60.75" customHeight="1">
      <c r="A72" s="9">
        <v>71</v>
      </c>
      <c r="B72" s="20" t="s">
        <v>711</v>
      </c>
      <c r="C72" s="60" t="s">
        <v>723</v>
      </c>
      <c r="D72" s="136" t="s">
        <v>7</v>
      </c>
      <c r="E72" s="17">
        <v>3</v>
      </c>
      <c r="F72" s="8" t="s">
        <v>1231</v>
      </c>
      <c r="G72" s="118" t="s">
        <v>1237</v>
      </c>
      <c r="H72" s="128" t="s">
        <v>1242</v>
      </c>
      <c r="I72" s="17" t="s">
        <v>1094</v>
      </c>
      <c r="J72" s="17" t="s">
        <v>12</v>
      </c>
      <c r="K72" s="22"/>
    </row>
    <row r="73" spans="1:11" ht="60.75" customHeight="1">
      <c r="A73" s="9">
        <v>72</v>
      </c>
      <c r="B73" s="20" t="s">
        <v>712</v>
      </c>
      <c r="C73" s="60" t="s">
        <v>724</v>
      </c>
      <c r="D73" s="136" t="s">
        <v>7</v>
      </c>
      <c r="E73" s="17">
        <v>3</v>
      </c>
      <c r="F73" s="8" t="s">
        <v>1231</v>
      </c>
      <c r="G73" s="118" t="s">
        <v>1229</v>
      </c>
      <c r="H73" s="118" t="s">
        <v>1226</v>
      </c>
      <c r="I73" s="17" t="s">
        <v>1076</v>
      </c>
      <c r="J73" s="17" t="s">
        <v>12</v>
      </c>
      <c r="K73" s="22"/>
    </row>
    <row r="74" spans="1:11" ht="60.75" customHeight="1">
      <c r="A74" s="9">
        <v>73</v>
      </c>
      <c r="B74" s="20" t="s">
        <v>713</v>
      </c>
      <c r="C74" s="60" t="s">
        <v>725</v>
      </c>
      <c r="D74" s="136" t="s">
        <v>7</v>
      </c>
      <c r="E74" s="17">
        <v>3</v>
      </c>
      <c r="F74" s="8" t="s">
        <v>1231</v>
      </c>
      <c r="G74" s="118" t="s">
        <v>1229</v>
      </c>
      <c r="H74" s="118" t="s">
        <v>1226</v>
      </c>
      <c r="I74" s="17" t="s">
        <v>1076</v>
      </c>
      <c r="J74" s="17" t="s">
        <v>12</v>
      </c>
      <c r="K74" s="22"/>
    </row>
    <row r="75" spans="1:11" ht="60.75" customHeight="1">
      <c r="A75" s="9">
        <v>74</v>
      </c>
      <c r="B75" s="20" t="s">
        <v>714</v>
      </c>
      <c r="C75" s="21" t="s">
        <v>726</v>
      </c>
      <c r="D75" s="12" t="s">
        <v>7</v>
      </c>
      <c r="E75" s="12">
        <v>3</v>
      </c>
      <c r="F75" s="8" t="s">
        <v>1231</v>
      </c>
      <c r="G75" s="118" t="s">
        <v>1229</v>
      </c>
      <c r="H75" s="118" t="s">
        <v>1226</v>
      </c>
      <c r="I75" s="17" t="s">
        <v>1076</v>
      </c>
      <c r="J75" s="12" t="s">
        <v>12</v>
      </c>
      <c r="K75" s="22"/>
    </row>
    <row r="76" spans="1:11" ht="60">
      <c r="A76" s="9">
        <v>75</v>
      </c>
      <c r="B76" s="51" t="s">
        <v>954</v>
      </c>
      <c r="C76" s="52" t="s">
        <v>1230</v>
      </c>
      <c r="D76" s="53" t="s">
        <v>828</v>
      </c>
      <c r="E76" s="68">
        <v>3</v>
      </c>
      <c r="F76" s="138" t="s">
        <v>1235</v>
      </c>
      <c r="G76" s="70"/>
      <c r="H76" s="68"/>
      <c r="I76" s="68"/>
      <c r="J76" s="12" t="s">
        <v>12</v>
      </c>
      <c r="K76" s="22"/>
    </row>
    <row r="77" spans="1:11" ht="60">
      <c r="A77" s="9">
        <v>76</v>
      </c>
      <c r="B77" s="51" t="s">
        <v>955</v>
      </c>
      <c r="C77" s="52" t="s">
        <v>956</v>
      </c>
      <c r="D77" s="53" t="s">
        <v>828</v>
      </c>
      <c r="E77" s="68">
        <v>3</v>
      </c>
      <c r="F77" s="138" t="s">
        <v>1235</v>
      </c>
      <c r="G77" s="70"/>
      <c r="H77" s="68"/>
      <c r="I77" s="68"/>
      <c r="J77" s="12" t="s">
        <v>12</v>
      </c>
      <c r="K77" s="22"/>
    </row>
    <row r="78" spans="1:11" ht="45">
      <c r="A78" s="9">
        <v>77</v>
      </c>
      <c r="B78" s="51" t="s">
        <v>957</v>
      </c>
      <c r="C78" s="52" t="s">
        <v>958</v>
      </c>
      <c r="D78" s="53" t="s">
        <v>828</v>
      </c>
      <c r="E78" s="68">
        <v>3</v>
      </c>
      <c r="F78" s="138" t="s">
        <v>1235</v>
      </c>
      <c r="G78" s="70"/>
      <c r="H78" s="68"/>
      <c r="I78" s="68"/>
      <c r="J78" s="12" t="s">
        <v>12</v>
      </c>
      <c r="K78" s="22"/>
    </row>
    <row r="79" spans="1:11" ht="45">
      <c r="A79" s="9">
        <v>78</v>
      </c>
      <c r="B79" s="51" t="s">
        <v>959</v>
      </c>
      <c r="C79" s="52" t="s">
        <v>960</v>
      </c>
      <c r="D79" s="53" t="s">
        <v>828</v>
      </c>
      <c r="E79" s="68">
        <v>3</v>
      </c>
      <c r="F79" s="138" t="s">
        <v>1235</v>
      </c>
      <c r="G79" s="70"/>
      <c r="H79" s="68"/>
      <c r="I79" s="68"/>
      <c r="J79" s="12" t="s">
        <v>12</v>
      </c>
      <c r="K79" s="22"/>
    </row>
    <row r="80" spans="1:11" ht="45">
      <c r="A80" s="9">
        <v>79</v>
      </c>
      <c r="B80" s="51" t="s">
        <v>961</v>
      </c>
      <c r="C80" s="52" t="s">
        <v>962</v>
      </c>
      <c r="D80" s="53" t="s">
        <v>828</v>
      </c>
      <c r="E80" s="68">
        <v>3</v>
      </c>
      <c r="F80" s="138" t="s">
        <v>1235</v>
      </c>
      <c r="G80" s="70"/>
      <c r="H80" s="68"/>
      <c r="I80" s="68"/>
      <c r="J80" s="12" t="s">
        <v>12</v>
      </c>
      <c r="K80" s="22"/>
    </row>
    <row r="81" spans="1:11" ht="45">
      <c r="A81" s="9">
        <v>80</v>
      </c>
      <c r="B81" s="51" t="s">
        <v>963</v>
      </c>
      <c r="C81" s="52" t="s">
        <v>964</v>
      </c>
      <c r="D81" s="53" t="s">
        <v>828</v>
      </c>
      <c r="E81" s="68">
        <v>3</v>
      </c>
      <c r="F81" s="138" t="s">
        <v>1235</v>
      </c>
      <c r="G81" s="70"/>
      <c r="H81" s="68"/>
      <c r="I81" s="68"/>
      <c r="J81" s="12" t="s">
        <v>12</v>
      </c>
      <c r="K81" s="22"/>
    </row>
    <row r="82" spans="1:11" ht="45">
      <c r="A82" s="9">
        <v>81</v>
      </c>
      <c r="B82" s="51" t="s">
        <v>965</v>
      </c>
      <c r="C82" s="52" t="s">
        <v>966</v>
      </c>
      <c r="D82" s="53" t="s">
        <v>828</v>
      </c>
      <c r="E82" s="68">
        <v>3</v>
      </c>
      <c r="F82" s="138" t="s">
        <v>1235</v>
      </c>
      <c r="G82" s="70"/>
      <c r="H82" s="68"/>
      <c r="I82" s="68"/>
      <c r="J82" s="12" t="s">
        <v>12</v>
      </c>
      <c r="K82" s="22"/>
    </row>
    <row r="83" spans="1:11" ht="45">
      <c r="A83" s="9">
        <v>82</v>
      </c>
      <c r="B83" s="51" t="s">
        <v>967</v>
      </c>
      <c r="C83" s="52" t="s">
        <v>968</v>
      </c>
      <c r="D83" s="53" t="s">
        <v>828</v>
      </c>
      <c r="E83" s="68">
        <v>3</v>
      </c>
      <c r="F83" s="138" t="s">
        <v>1235</v>
      </c>
      <c r="G83" s="70"/>
      <c r="H83" s="68"/>
      <c r="I83" s="68"/>
      <c r="J83" s="12" t="s">
        <v>12</v>
      </c>
      <c r="K83" s="22"/>
    </row>
    <row r="84" spans="1:11" ht="60">
      <c r="A84" s="9">
        <v>83</v>
      </c>
      <c r="B84" s="51" t="s">
        <v>969</v>
      </c>
      <c r="C84" s="52" t="s">
        <v>975</v>
      </c>
      <c r="D84" s="53" t="s">
        <v>828</v>
      </c>
      <c r="E84" s="68">
        <v>3</v>
      </c>
      <c r="F84" s="138" t="s">
        <v>1235</v>
      </c>
      <c r="G84" s="70"/>
      <c r="H84" s="68"/>
      <c r="I84" s="68"/>
      <c r="J84" s="12" t="s">
        <v>12</v>
      </c>
      <c r="K84" s="22"/>
    </row>
    <row r="85" spans="1:11" ht="90">
      <c r="A85" s="9">
        <v>84</v>
      </c>
      <c r="B85" s="51" t="s">
        <v>970</v>
      </c>
      <c r="C85" s="52" t="s">
        <v>971</v>
      </c>
      <c r="D85" s="53" t="s">
        <v>828</v>
      </c>
      <c r="E85" s="68">
        <v>3</v>
      </c>
      <c r="F85" s="138" t="s">
        <v>1235</v>
      </c>
      <c r="G85" s="70"/>
      <c r="H85" s="68"/>
      <c r="I85" s="68"/>
      <c r="J85" s="12" t="s">
        <v>12</v>
      </c>
      <c r="K85" s="22"/>
    </row>
    <row r="86" spans="1:11" ht="15">
      <c r="A86" s="9">
        <v>85</v>
      </c>
      <c r="B86" s="110"/>
      <c r="C86" s="22"/>
      <c r="D86" s="111"/>
      <c r="E86" s="22"/>
      <c r="F86" s="22"/>
      <c r="G86" s="110"/>
      <c r="H86" s="22"/>
      <c r="I86" s="22"/>
      <c r="J86" s="36"/>
      <c r="K86" s="22"/>
    </row>
    <row r="87" spans="1:11" ht="15">
      <c r="A87" s="9">
        <v>86</v>
      </c>
      <c r="B87" s="110"/>
      <c r="C87" s="22"/>
      <c r="D87" s="111"/>
      <c r="E87" s="22"/>
      <c r="F87" s="22"/>
      <c r="G87" s="110"/>
      <c r="H87" s="22"/>
      <c r="I87" s="22"/>
      <c r="J87" s="36"/>
      <c r="K87" s="22"/>
    </row>
    <row r="88" spans="1:11" ht="15">
      <c r="A88" s="9">
        <v>87</v>
      </c>
      <c r="B88" s="110"/>
      <c r="C88" s="22"/>
      <c r="D88" s="111"/>
      <c r="E88" s="22"/>
      <c r="F88" s="22"/>
      <c r="G88" s="110"/>
      <c r="H88" s="22"/>
      <c r="I88" s="22"/>
      <c r="J88" s="36"/>
      <c r="K88" s="22"/>
    </row>
    <row r="89" spans="1:11" ht="15">
      <c r="A89" s="9">
        <v>88</v>
      </c>
      <c r="B89" s="110"/>
      <c r="C89" s="22"/>
      <c r="D89" s="111"/>
      <c r="E89" s="22"/>
      <c r="F89" s="22"/>
      <c r="G89" s="110"/>
      <c r="H89" s="22"/>
      <c r="I89" s="22"/>
      <c r="J89" s="36"/>
      <c r="K89" s="22"/>
    </row>
    <row r="90" spans="1:11" ht="15">
      <c r="A90" s="9">
        <v>89</v>
      </c>
      <c r="B90" s="110"/>
      <c r="C90" s="22"/>
      <c r="D90" s="111"/>
      <c r="E90" s="22"/>
      <c r="F90" s="22"/>
      <c r="G90" s="110"/>
      <c r="H90" s="22"/>
      <c r="I90" s="22"/>
      <c r="J90" s="36"/>
      <c r="K90" s="22"/>
    </row>
    <row r="91" spans="1:11" ht="15">
      <c r="A91" s="9">
        <v>90</v>
      </c>
      <c r="B91" s="110"/>
      <c r="C91" s="22"/>
      <c r="D91" s="111"/>
      <c r="E91" s="22"/>
      <c r="F91" s="22"/>
      <c r="G91" s="110"/>
      <c r="H91" s="22"/>
      <c r="I91" s="22"/>
      <c r="J91" s="36"/>
      <c r="K91" s="22"/>
    </row>
    <row r="92" spans="1:11" ht="15">
      <c r="A92" s="9">
        <v>91</v>
      </c>
      <c r="B92" s="110"/>
      <c r="C92" s="22"/>
      <c r="D92" s="111"/>
      <c r="E92" s="22"/>
      <c r="F92" s="22"/>
      <c r="G92" s="110"/>
      <c r="H92" s="22"/>
      <c r="I92" s="22"/>
      <c r="J92" s="36"/>
      <c r="K92" s="22"/>
    </row>
    <row r="93" spans="1:11" ht="15">
      <c r="A93" s="9">
        <v>92</v>
      </c>
      <c r="B93" s="110"/>
      <c r="C93" s="22"/>
      <c r="D93" s="111"/>
      <c r="E93" s="22"/>
      <c r="F93" s="22"/>
      <c r="G93" s="110"/>
      <c r="H93" s="22"/>
      <c r="I93" s="22"/>
      <c r="J93" s="36"/>
      <c r="K93" s="22"/>
    </row>
    <row r="94" spans="1:11" ht="15">
      <c r="A94" s="9">
        <v>93</v>
      </c>
      <c r="B94" s="110"/>
      <c r="C94" s="22"/>
      <c r="D94" s="111"/>
      <c r="E94" s="22"/>
      <c r="F94" s="22"/>
      <c r="G94" s="110"/>
      <c r="H94" s="22"/>
      <c r="I94" s="22"/>
      <c r="J94" s="36"/>
      <c r="K94" s="22"/>
    </row>
    <row r="95" spans="1:11" ht="15">
      <c r="A95" s="9">
        <v>94</v>
      </c>
      <c r="B95" s="110"/>
      <c r="C95" s="22"/>
      <c r="D95" s="111"/>
      <c r="E95" s="22"/>
      <c r="F95" s="22"/>
      <c r="G95" s="110"/>
      <c r="H95" s="22"/>
      <c r="I95" s="22"/>
      <c r="J95" s="36"/>
      <c r="K95" s="22"/>
    </row>
    <row r="96" spans="1:11" ht="15">
      <c r="A96" s="9">
        <v>95</v>
      </c>
      <c r="B96" s="110"/>
      <c r="C96" s="22"/>
      <c r="D96" s="111"/>
      <c r="E96" s="22"/>
      <c r="F96" s="22"/>
      <c r="G96" s="110"/>
      <c r="H96" s="22"/>
      <c r="I96" s="22"/>
      <c r="J96" s="36"/>
      <c r="K96" s="22"/>
    </row>
    <row r="97" spans="1:11" ht="15">
      <c r="A97" s="9">
        <v>96</v>
      </c>
      <c r="B97" s="110"/>
      <c r="C97" s="22"/>
      <c r="D97" s="111"/>
      <c r="E97" s="22"/>
      <c r="F97" s="22"/>
      <c r="G97" s="110"/>
      <c r="H97" s="22"/>
      <c r="I97" s="22"/>
      <c r="J97" s="36"/>
      <c r="K97" s="22"/>
    </row>
    <row r="98" spans="1:11" ht="15"/>
    <row r="99" spans="1:11" ht="15"/>
    <row r="100" spans="1:11" ht="15"/>
    <row r="101" spans="1:11" ht="15"/>
    <row r="102" spans="1:11" ht="15"/>
    <row r="103" spans="1:11" ht="15"/>
    <row r="104" spans="1:11" ht="15"/>
    <row r="105" spans="1:11" ht="15"/>
    <row r="106" spans="1:11" ht="15"/>
    <row r="107" spans="1:11" ht="15"/>
    <row r="108" spans="1:11" ht="15"/>
    <row r="109" spans="1:11" ht="15"/>
  </sheetData>
  <autoFilter ref="A1:K75"/>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topLeftCell="A82" zoomScaleNormal="100" workbookViewId="0">
      <selection activeCell="F82" sqref="F1:F1048576"/>
    </sheetView>
  </sheetViews>
  <sheetFormatPr defaultColWidth="9.140625" defaultRowHeight="15"/>
  <cols>
    <col min="1" max="1" width="9.140625" style="18"/>
    <col min="2" max="2" width="36.42578125" style="18" customWidth="1"/>
    <col min="3" max="3" width="31.28515625" style="18" customWidth="1"/>
    <col min="4" max="4" width="12" style="18" customWidth="1"/>
    <col min="5" max="16384" width="9.140625" style="18"/>
  </cols>
  <sheetData>
    <row r="1" spans="1:11">
      <c r="A1" s="46" t="s">
        <v>0</v>
      </c>
      <c r="B1" s="46" t="s">
        <v>20</v>
      </c>
      <c r="C1" s="46" t="s">
        <v>22</v>
      </c>
      <c r="D1" s="46" t="s">
        <v>21</v>
      </c>
      <c r="E1" s="46" t="s">
        <v>8</v>
      </c>
      <c r="F1" s="115"/>
      <c r="G1" s="115"/>
      <c r="H1" s="115"/>
      <c r="I1" s="115"/>
      <c r="J1" s="46" t="s">
        <v>10</v>
      </c>
      <c r="K1" s="46" t="s">
        <v>9</v>
      </c>
    </row>
    <row r="2" spans="1:11" ht="45">
      <c r="A2" s="4">
        <v>1</v>
      </c>
      <c r="B2" s="21" t="s">
        <v>81</v>
      </c>
      <c r="C2" s="21" t="s">
        <v>82</v>
      </c>
      <c r="D2" s="4" t="s">
        <v>2</v>
      </c>
      <c r="E2" s="4">
        <v>5</v>
      </c>
      <c r="F2" s="8" t="s">
        <v>1105</v>
      </c>
      <c r="G2" s="8" t="s">
        <v>1131</v>
      </c>
      <c r="H2" s="8" t="s">
        <v>1114</v>
      </c>
      <c r="I2" s="4" t="s">
        <v>1077</v>
      </c>
      <c r="J2" s="4" t="s">
        <v>11</v>
      </c>
      <c r="K2" s="22"/>
    </row>
    <row r="3" spans="1:11" ht="60">
      <c r="A3" s="4">
        <v>2</v>
      </c>
      <c r="B3" s="21" t="s">
        <v>83</v>
      </c>
      <c r="C3" s="21" t="s">
        <v>84</v>
      </c>
      <c r="D3" s="4" t="s">
        <v>2</v>
      </c>
      <c r="E3" s="4">
        <v>5</v>
      </c>
      <c r="F3" s="8" t="s">
        <v>1105</v>
      </c>
      <c r="G3" s="8" t="s">
        <v>1131</v>
      </c>
      <c r="H3" s="8" t="s">
        <v>1114</v>
      </c>
      <c r="I3" s="4" t="s">
        <v>1094</v>
      </c>
      <c r="J3" s="4" t="s">
        <v>11</v>
      </c>
      <c r="K3" s="22"/>
    </row>
    <row r="4" spans="1:11" ht="60">
      <c r="A4" s="4">
        <v>3</v>
      </c>
      <c r="B4" s="21" t="s">
        <v>85</v>
      </c>
      <c r="C4" s="21" t="s">
        <v>86</v>
      </c>
      <c r="D4" s="4" t="s">
        <v>2</v>
      </c>
      <c r="E4" s="4">
        <v>5</v>
      </c>
      <c r="F4" s="8" t="s">
        <v>1105</v>
      </c>
      <c r="G4" s="61" t="s">
        <v>1111</v>
      </c>
      <c r="H4" s="8" t="s">
        <v>1114</v>
      </c>
      <c r="I4" s="4" t="s">
        <v>1094</v>
      </c>
      <c r="J4" s="4" t="s">
        <v>11</v>
      </c>
      <c r="K4" s="22"/>
    </row>
    <row r="5" spans="1:11" ht="45">
      <c r="A5" s="4">
        <v>4</v>
      </c>
      <c r="B5" s="20" t="s">
        <v>87</v>
      </c>
      <c r="C5" s="21" t="s">
        <v>88</v>
      </c>
      <c r="D5" s="4" t="s">
        <v>2</v>
      </c>
      <c r="E5" s="4">
        <v>5</v>
      </c>
      <c r="F5" s="8" t="s">
        <v>1105</v>
      </c>
      <c r="G5" s="8" t="s">
        <v>1131</v>
      </c>
      <c r="H5" s="8" t="s">
        <v>1114</v>
      </c>
      <c r="I5" s="4" t="s">
        <v>1094</v>
      </c>
      <c r="J5" s="4" t="s">
        <v>11</v>
      </c>
      <c r="K5" s="22"/>
    </row>
    <row r="6" spans="1:11" ht="45">
      <c r="A6" s="4">
        <v>5</v>
      </c>
      <c r="B6" s="20" t="s">
        <v>89</v>
      </c>
      <c r="C6" s="21" t="s">
        <v>90</v>
      </c>
      <c r="D6" s="4" t="s">
        <v>2</v>
      </c>
      <c r="E6" s="4">
        <v>5</v>
      </c>
      <c r="F6" s="8" t="s">
        <v>1105</v>
      </c>
      <c r="G6" s="8" t="s">
        <v>1131</v>
      </c>
      <c r="H6" s="8" t="s">
        <v>1114</v>
      </c>
      <c r="I6" s="4" t="s">
        <v>1094</v>
      </c>
      <c r="J6" s="4" t="s">
        <v>11</v>
      </c>
      <c r="K6" s="22"/>
    </row>
    <row r="7" spans="1:11" ht="45">
      <c r="A7" s="4">
        <v>6</v>
      </c>
      <c r="B7" s="20" t="s">
        <v>91</v>
      </c>
      <c r="C7" s="21" t="s">
        <v>92</v>
      </c>
      <c r="D7" s="4" t="s">
        <v>2</v>
      </c>
      <c r="E7" s="4">
        <v>5</v>
      </c>
      <c r="F7" s="8" t="s">
        <v>1105</v>
      </c>
      <c r="G7" s="8" t="s">
        <v>1131</v>
      </c>
      <c r="H7" s="8" t="s">
        <v>1114</v>
      </c>
      <c r="I7" s="4" t="s">
        <v>1077</v>
      </c>
      <c r="J7" s="4" t="s">
        <v>11</v>
      </c>
      <c r="K7" s="22"/>
    </row>
    <row r="8" spans="1:11" ht="60">
      <c r="A8" s="4">
        <v>7</v>
      </c>
      <c r="B8" s="20" t="s">
        <v>93</v>
      </c>
      <c r="C8" s="21" t="s">
        <v>94</v>
      </c>
      <c r="D8" s="4" t="s">
        <v>2</v>
      </c>
      <c r="E8" s="4">
        <v>5</v>
      </c>
      <c r="F8" s="8" t="s">
        <v>1105</v>
      </c>
      <c r="G8" s="61" t="s">
        <v>1131</v>
      </c>
      <c r="H8" s="8" t="s">
        <v>1114</v>
      </c>
      <c r="I8" s="4" t="s">
        <v>1094</v>
      </c>
      <c r="J8" s="4" t="s">
        <v>11</v>
      </c>
      <c r="K8" s="22"/>
    </row>
    <row r="9" spans="1:11" ht="60">
      <c r="A9" s="4">
        <v>8</v>
      </c>
      <c r="B9" s="20" t="s">
        <v>95</v>
      </c>
      <c r="C9" s="21" t="s">
        <v>96</v>
      </c>
      <c r="D9" s="4" t="s">
        <v>2</v>
      </c>
      <c r="E9" s="4">
        <v>5</v>
      </c>
      <c r="F9" s="8" t="s">
        <v>1105</v>
      </c>
      <c r="G9" s="8" t="s">
        <v>1131</v>
      </c>
      <c r="H9" s="8" t="s">
        <v>1114</v>
      </c>
      <c r="I9" s="4" t="s">
        <v>1077</v>
      </c>
      <c r="J9" s="4" t="s">
        <v>11</v>
      </c>
      <c r="K9" s="22"/>
    </row>
    <row r="10" spans="1:11" ht="45">
      <c r="A10" s="4">
        <v>9</v>
      </c>
      <c r="B10" s="20" t="s">
        <v>97</v>
      </c>
      <c r="C10" s="21" t="s">
        <v>98</v>
      </c>
      <c r="D10" s="4" t="s">
        <v>2</v>
      </c>
      <c r="E10" s="4">
        <v>5</v>
      </c>
      <c r="F10" s="8" t="s">
        <v>1105</v>
      </c>
      <c r="G10" s="8" t="s">
        <v>1131</v>
      </c>
      <c r="H10" s="8" t="s">
        <v>1114</v>
      </c>
      <c r="I10" s="4" t="s">
        <v>1077</v>
      </c>
      <c r="J10" s="4" t="s">
        <v>11</v>
      </c>
      <c r="K10" s="22"/>
    </row>
    <row r="11" spans="1:11" ht="45">
      <c r="A11" s="4">
        <v>10</v>
      </c>
      <c r="B11" s="20" t="s">
        <v>99</v>
      </c>
      <c r="C11" s="21" t="s">
        <v>100</v>
      </c>
      <c r="D11" s="4" t="s">
        <v>2</v>
      </c>
      <c r="E11" s="4">
        <v>5</v>
      </c>
      <c r="F11" s="8" t="s">
        <v>1105</v>
      </c>
      <c r="G11" s="8" t="s">
        <v>1131</v>
      </c>
      <c r="H11" s="8" t="s">
        <v>1114</v>
      </c>
      <c r="I11" s="4" t="s">
        <v>1094</v>
      </c>
      <c r="J11" s="4" t="s">
        <v>11</v>
      </c>
      <c r="K11" s="22"/>
    </row>
    <row r="12" spans="1:11" ht="45">
      <c r="A12" s="4">
        <v>11</v>
      </c>
      <c r="B12" s="20" t="s">
        <v>101</v>
      </c>
      <c r="C12" s="21" t="s">
        <v>102</v>
      </c>
      <c r="D12" s="4" t="s">
        <v>2</v>
      </c>
      <c r="E12" s="4">
        <v>5</v>
      </c>
      <c r="F12" s="8" t="s">
        <v>1105</v>
      </c>
      <c r="G12" s="8" t="s">
        <v>1131</v>
      </c>
      <c r="H12" s="8" t="s">
        <v>1114</v>
      </c>
      <c r="I12" s="4" t="s">
        <v>1077</v>
      </c>
      <c r="J12" s="4" t="s">
        <v>11</v>
      </c>
      <c r="K12" s="22"/>
    </row>
    <row r="13" spans="1:11" ht="60">
      <c r="A13" s="4">
        <v>12</v>
      </c>
      <c r="B13" s="20" t="s">
        <v>103</v>
      </c>
      <c r="C13" s="21" t="s">
        <v>104</v>
      </c>
      <c r="D13" s="4" t="s">
        <v>2</v>
      </c>
      <c r="E13" s="4">
        <v>5</v>
      </c>
      <c r="F13" s="8" t="s">
        <v>1105</v>
      </c>
      <c r="G13" s="8" t="s">
        <v>1131</v>
      </c>
      <c r="H13" s="8" t="s">
        <v>1114</v>
      </c>
      <c r="I13" s="4" t="s">
        <v>1094</v>
      </c>
      <c r="J13" s="4" t="s">
        <v>11</v>
      </c>
      <c r="K13" s="22"/>
    </row>
    <row r="14" spans="1:11" ht="45">
      <c r="A14" s="4">
        <v>13</v>
      </c>
      <c r="B14" s="20" t="s">
        <v>105</v>
      </c>
      <c r="C14" s="21" t="s">
        <v>106</v>
      </c>
      <c r="D14" s="4" t="s">
        <v>2</v>
      </c>
      <c r="E14" s="4">
        <v>5</v>
      </c>
      <c r="F14" s="8" t="s">
        <v>1105</v>
      </c>
      <c r="G14" s="8" t="s">
        <v>1131</v>
      </c>
      <c r="H14" s="8" t="s">
        <v>1114</v>
      </c>
      <c r="I14" s="12" t="s">
        <v>1077</v>
      </c>
      <c r="J14" s="4" t="s">
        <v>11</v>
      </c>
      <c r="K14" s="22"/>
    </row>
    <row r="15" spans="1:11" ht="60">
      <c r="A15" s="4">
        <v>14</v>
      </c>
      <c r="B15" s="20" t="s">
        <v>107</v>
      </c>
      <c r="C15" s="21" t="s">
        <v>108</v>
      </c>
      <c r="D15" s="4" t="s">
        <v>2</v>
      </c>
      <c r="E15" s="4">
        <v>5</v>
      </c>
      <c r="F15" s="8" t="s">
        <v>1105</v>
      </c>
      <c r="G15" s="8" t="s">
        <v>1131</v>
      </c>
      <c r="H15" s="8" t="s">
        <v>1114</v>
      </c>
      <c r="I15" s="12" t="s">
        <v>1077</v>
      </c>
      <c r="J15" s="4" t="s">
        <v>11</v>
      </c>
      <c r="K15" s="22"/>
    </row>
    <row r="16" spans="1:11" ht="45">
      <c r="A16" s="4">
        <v>15</v>
      </c>
      <c r="B16" s="20" t="s">
        <v>109</v>
      </c>
      <c r="C16" s="21" t="s">
        <v>110</v>
      </c>
      <c r="D16" s="4" t="s">
        <v>2</v>
      </c>
      <c r="E16" s="4">
        <v>5</v>
      </c>
      <c r="F16" s="8" t="s">
        <v>1105</v>
      </c>
      <c r="G16" s="8" t="s">
        <v>1131</v>
      </c>
      <c r="H16" s="8" t="s">
        <v>1114</v>
      </c>
      <c r="I16" s="4" t="s">
        <v>1094</v>
      </c>
      <c r="J16" s="4" t="s">
        <v>11</v>
      </c>
      <c r="K16" s="22"/>
    </row>
    <row r="17" spans="1:11" ht="45">
      <c r="A17" s="4">
        <v>16</v>
      </c>
      <c r="B17" s="20" t="s">
        <v>111</v>
      </c>
      <c r="C17" s="21" t="s">
        <v>1132</v>
      </c>
      <c r="D17" s="4" t="s">
        <v>2</v>
      </c>
      <c r="E17" s="4">
        <v>5</v>
      </c>
      <c r="F17" s="8" t="s">
        <v>1105</v>
      </c>
      <c r="G17" s="8" t="s">
        <v>1131</v>
      </c>
      <c r="H17" s="8" t="s">
        <v>1114</v>
      </c>
      <c r="I17" s="4" t="s">
        <v>1094</v>
      </c>
      <c r="J17" s="4" t="s">
        <v>11</v>
      </c>
      <c r="K17" s="22"/>
    </row>
    <row r="18" spans="1:11" ht="45">
      <c r="A18" s="4">
        <v>17</v>
      </c>
      <c r="B18" s="21" t="s">
        <v>245</v>
      </c>
      <c r="C18" s="21" t="s">
        <v>246</v>
      </c>
      <c r="D18" s="4" t="s">
        <v>2</v>
      </c>
      <c r="E18" s="12">
        <v>2.5</v>
      </c>
      <c r="F18" s="8" t="s">
        <v>1105</v>
      </c>
      <c r="G18" s="8" t="s">
        <v>1131</v>
      </c>
      <c r="H18" s="8" t="s">
        <v>1114</v>
      </c>
      <c r="I18" s="12" t="s">
        <v>1077</v>
      </c>
      <c r="J18" s="12" t="s">
        <v>12</v>
      </c>
      <c r="K18" s="22"/>
    </row>
    <row r="19" spans="1:11" ht="60">
      <c r="A19" s="4">
        <v>18</v>
      </c>
      <c r="B19" s="21" t="s">
        <v>247</v>
      </c>
      <c r="C19" s="21" t="s">
        <v>248</v>
      </c>
      <c r="D19" s="4" t="s">
        <v>2</v>
      </c>
      <c r="E19" s="12">
        <v>2.5</v>
      </c>
      <c r="F19" s="8" t="s">
        <v>1105</v>
      </c>
      <c r="G19" s="8" t="s">
        <v>1131</v>
      </c>
      <c r="H19" s="8" t="s">
        <v>1114</v>
      </c>
      <c r="I19" s="12" t="s">
        <v>1077</v>
      </c>
      <c r="J19" s="12" t="s">
        <v>12</v>
      </c>
      <c r="K19" s="22"/>
    </row>
    <row r="20" spans="1:11" ht="45">
      <c r="A20" s="4">
        <v>19</v>
      </c>
      <c r="B20" s="21" t="s">
        <v>249</v>
      </c>
      <c r="C20" s="21" t="s">
        <v>250</v>
      </c>
      <c r="D20" s="4" t="s">
        <v>2</v>
      </c>
      <c r="E20" s="12">
        <v>2.5</v>
      </c>
      <c r="F20" s="8" t="s">
        <v>1105</v>
      </c>
      <c r="G20" s="8" t="s">
        <v>1131</v>
      </c>
      <c r="H20" s="8" t="s">
        <v>1114</v>
      </c>
      <c r="I20" s="12" t="s">
        <v>1110</v>
      </c>
      <c r="J20" s="12" t="s">
        <v>12</v>
      </c>
      <c r="K20" s="22"/>
    </row>
    <row r="21" spans="1:11" ht="60">
      <c r="A21" s="4">
        <v>20</v>
      </c>
      <c r="B21" s="21" t="s">
        <v>251</v>
      </c>
      <c r="C21" s="21" t="s">
        <v>252</v>
      </c>
      <c r="D21" s="4" t="s">
        <v>2</v>
      </c>
      <c r="E21" s="12">
        <v>2.5</v>
      </c>
      <c r="F21" s="8" t="s">
        <v>1105</v>
      </c>
      <c r="G21" s="8" t="s">
        <v>1131</v>
      </c>
      <c r="H21" s="8" t="s">
        <v>1114</v>
      </c>
      <c r="I21" s="12" t="s">
        <v>1094</v>
      </c>
      <c r="J21" s="12" t="s">
        <v>12</v>
      </c>
      <c r="K21" s="22"/>
    </row>
    <row r="22" spans="1:11" ht="72.75" customHeight="1">
      <c r="A22" s="4">
        <v>21</v>
      </c>
      <c r="B22" s="21" t="s">
        <v>253</v>
      </c>
      <c r="C22" s="21" t="s">
        <v>254</v>
      </c>
      <c r="D22" s="4" t="s">
        <v>2</v>
      </c>
      <c r="E22" s="12">
        <v>2.5</v>
      </c>
      <c r="F22" s="8" t="s">
        <v>1105</v>
      </c>
      <c r="G22" s="8" t="s">
        <v>1131</v>
      </c>
      <c r="H22" s="8" t="s">
        <v>1114</v>
      </c>
      <c r="I22" s="12" t="s">
        <v>1094</v>
      </c>
      <c r="J22" s="12" t="s">
        <v>12</v>
      </c>
      <c r="K22" s="22"/>
    </row>
    <row r="23" spans="1:11" ht="60">
      <c r="A23" s="4">
        <v>22</v>
      </c>
      <c r="B23" s="21" t="s">
        <v>255</v>
      </c>
      <c r="C23" s="21" t="s">
        <v>256</v>
      </c>
      <c r="D23" s="4" t="s">
        <v>2</v>
      </c>
      <c r="E23" s="12">
        <v>2.5</v>
      </c>
      <c r="F23" s="8" t="s">
        <v>1105</v>
      </c>
      <c r="G23" s="8" t="s">
        <v>1131</v>
      </c>
      <c r="H23" s="8" t="s">
        <v>1114</v>
      </c>
      <c r="I23" s="12" t="s">
        <v>1094</v>
      </c>
      <c r="J23" s="12" t="s">
        <v>12</v>
      </c>
      <c r="K23" s="22"/>
    </row>
    <row r="24" spans="1:11" ht="60">
      <c r="A24" s="4">
        <v>23</v>
      </c>
      <c r="B24" s="21" t="s">
        <v>257</v>
      </c>
      <c r="C24" s="21" t="s">
        <v>258</v>
      </c>
      <c r="D24" s="4" t="s">
        <v>2</v>
      </c>
      <c r="E24" s="12">
        <v>2.5</v>
      </c>
      <c r="F24" s="8" t="s">
        <v>1105</v>
      </c>
      <c r="G24" s="8" t="s">
        <v>1131</v>
      </c>
      <c r="H24" s="8" t="s">
        <v>1114</v>
      </c>
      <c r="I24" s="12" t="s">
        <v>1094</v>
      </c>
      <c r="J24" s="12" t="s">
        <v>12</v>
      </c>
      <c r="K24" s="22"/>
    </row>
    <row r="25" spans="1:11" ht="45">
      <c r="A25" s="4">
        <v>24</v>
      </c>
      <c r="B25" s="21" t="s">
        <v>259</v>
      </c>
      <c r="C25" s="21" t="s">
        <v>260</v>
      </c>
      <c r="D25" s="4" t="s">
        <v>2</v>
      </c>
      <c r="E25" s="12">
        <v>2.5</v>
      </c>
      <c r="F25" s="8" t="s">
        <v>1105</v>
      </c>
      <c r="G25" s="8" t="s">
        <v>1131</v>
      </c>
      <c r="H25" s="8" t="s">
        <v>1114</v>
      </c>
      <c r="I25" s="12" t="s">
        <v>1077</v>
      </c>
      <c r="J25" s="12" t="s">
        <v>12</v>
      </c>
      <c r="K25" s="22"/>
    </row>
    <row r="26" spans="1:11" ht="45">
      <c r="A26" s="4">
        <v>25</v>
      </c>
      <c r="B26" s="27" t="s">
        <v>377</v>
      </c>
      <c r="C26" s="27" t="s">
        <v>98</v>
      </c>
      <c r="D26" s="4" t="s">
        <v>3</v>
      </c>
      <c r="E26" s="4">
        <v>5</v>
      </c>
      <c r="F26" s="8" t="s">
        <v>1109</v>
      </c>
      <c r="G26" s="8" t="s">
        <v>1118</v>
      </c>
      <c r="H26" s="8" t="s">
        <v>1166</v>
      </c>
      <c r="I26" s="4" t="s">
        <v>1165</v>
      </c>
      <c r="J26" s="4" t="s">
        <v>11</v>
      </c>
      <c r="K26" s="22"/>
    </row>
    <row r="27" spans="1:11" ht="45">
      <c r="A27" s="4">
        <v>26</v>
      </c>
      <c r="B27" s="27" t="s">
        <v>378</v>
      </c>
      <c r="C27" s="27" t="s">
        <v>110</v>
      </c>
      <c r="D27" s="4" t="s">
        <v>3</v>
      </c>
      <c r="E27" s="4">
        <v>5</v>
      </c>
      <c r="F27" s="8" t="s">
        <v>1109</v>
      </c>
      <c r="G27" s="8" t="s">
        <v>1118</v>
      </c>
      <c r="H27" s="8" t="s">
        <v>1166</v>
      </c>
      <c r="I27" s="4" t="s">
        <v>1165</v>
      </c>
      <c r="J27" s="4" t="s">
        <v>11</v>
      </c>
      <c r="K27" s="22"/>
    </row>
    <row r="28" spans="1:11" ht="60">
      <c r="A28" s="4">
        <v>27</v>
      </c>
      <c r="B28" s="27" t="s">
        <v>379</v>
      </c>
      <c r="C28" s="27" t="s">
        <v>380</v>
      </c>
      <c r="D28" s="4" t="s">
        <v>3</v>
      </c>
      <c r="E28" s="4">
        <v>5</v>
      </c>
      <c r="F28" s="8" t="s">
        <v>1109</v>
      </c>
      <c r="G28" s="61" t="s">
        <v>1118</v>
      </c>
      <c r="H28" s="8" t="s">
        <v>1175</v>
      </c>
      <c r="I28" s="4" t="s">
        <v>1110</v>
      </c>
      <c r="J28" s="4" t="s">
        <v>11</v>
      </c>
      <c r="K28" s="22"/>
    </row>
    <row r="29" spans="1:11" ht="45">
      <c r="A29" s="4">
        <v>28</v>
      </c>
      <c r="B29" s="27" t="s">
        <v>381</v>
      </c>
      <c r="C29" s="27" t="s">
        <v>382</v>
      </c>
      <c r="D29" s="4" t="s">
        <v>3</v>
      </c>
      <c r="E29" s="4">
        <v>5</v>
      </c>
      <c r="F29" s="8" t="s">
        <v>1109</v>
      </c>
      <c r="G29" s="8" t="s">
        <v>1154</v>
      </c>
      <c r="H29" s="8" t="s">
        <v>1176</v>
      </c>
      <c r="I29" s="4" t="s">
        <v>1094</v>
      </c>
      <c r="J29" s="4" t="s">
        <v>11</v>
      </c>
      <c r="K29" s="22"/>
    </row>
    <row r="30" spans="1:11" ht="45">
      <c r="A30" s="4">
        <v>29</v>
      </c>
      <c r="B30" s="27" t="s">
        <v>383</v>
      </c>
      <c r="C30" s="27" t="s">
        <v>384</v>
      </c>
      <c r="D30" s="4" t="s">
        <v>3</v>
      </c>
      <c r="E30" s="4">
        <v>5</v>
      </c>
      <c r="F30" s="8" t="s">
        <v>1109</v>
      </c>
      <c r="G30" s="8" t="s">
        <v>1154</v>
      </c>
      <c r="H30" s="8" t="s">
        <v>1176</v>
      </c>
      <c r="I30" s="4" t="s">
        <v>1094</v>
      </c>
      <c r="J30" s="4" t="s">
        <v>11</v>
      </c>
      <c r="K30" s="22"/>
    </row>
    <row r="31" spans="1:11" ht="60">
      <c r="A31" s="4">
        <v>30</v>
      </c>
      <c r="B31" s="27" t="s">
        <v>385</v>
      </c>
      <c r="C31" s="27" t="s">
        <v>386</v>
      </c>
      <c r="D31" s="4" t="s">
        <v>3</v>
      </c>
      <c r="E31" s="4">
        <v>5</v>
      </c>
      <c r="F31" s="8" t="s">
        <v>1109</v>
      </c>
      <c r="G31" s="8" t="s">
        <v>1154</v>
      </c>
      <c r="H31" s="8" t="s">
        <v>1176</v>
      </c>
      <c r="I31" s="4" t="s">
        <v>1110</v>
      </c>
      <c r="J31" s="4" t="s">
        <v>11</v>
      </c>
      <c r="K31" s="22"/>
    </row>
    <row r="32" spans="1:11" ht="45">
      <c r="A32" s="4">
        <v>31</v>
      </c>
      <c r="B32" s="27" t="s">
        <v>387</v>
      </c>
      <c r="C32" s="27" t="s">
        <v>388</v>
      </c>
      <c r="D32" s="4" t="s">
        <v>3</v>
      </c>
      <c r="E32" s="4">
        <v>5</v>
      </c>
      <c r="F32" s="8" t="s">
        <v>1109</v>
      </c>
      <c r="G32" s="8" t="s">
        <v>1154</v>
      </c>
      <c r="H32" s="8" t="s">
        <v>1176</v>
      </c>
      <c r="I32" s="4" t="s">
        <v>1094</v>
      </c>
      <c r="J32" s="4" t="s">
        <v>11</v>
      </c>
      <c r="K32" s="22"/>
    </row>
    <row r="33" spans="1:11" ht="60">
      <c r="A33" s="4">
        <v>32</v>
      </c>
      <c r="B33" s="27" t="s">
        <v>389</v>
      </c>
      <c r="C33" s="27" t="s">
        <v>390</v>
      </c>
      <c r="D33" s="4" t="s">
        <v>3</v>
      </c>
      <c r="E33" s="4">
        <v>5</v>
      </c>
      <c r="F33" s="8" t="s">
        <v>1109</v>
      </c>
      <c r="G33" s="8" t="s">
        <v>1118</v>
      </c>
      <c r="H33" s="8" t="s">
        <v>1166</v>
      </c>
      <c r="I33" s="4" t="s">
        <v>1077</v>
      </c>
      <c r="J33" s="4" t="s">
        <v>11</v>
      </c>
      <c r="K33" s="22"/>
    </row>
    <row r="34" spans="1:11" ht="60">
      <c r="A34" s="4">
        <v>33</v>
      </c>
      <c r="B34" s="27" t="s">
        <v>391</v>
      </c>
      <c r="C34" s="27" t="s">
        <v>96</v>
      </c>
      <c r="D34" s="4" t="s">
        <v>3</v>
      </c>
      <c r="E34" s="4">
        <v>5</v>
      </c>
      <c r="F34" s="8" t="s">
        <v>1109</v>
      </c>
      <c r="G34" s="8" t="s">
        <v>1153</v>
      </c>
      <c r="H34" s="8" t="s">
        <v>1166</v>
      </c>
      <c r="I34" s="4" t="s">
        <v>1077</v>
      </c>
      <c r="J34" s="4" t="s">
        <v>11</v>
      </c>
      <c r="K34" s="22"/>
    </row>
    <row r="35" spans="1:11" ht="60">
      <c r="A35" s="4">
        <v>34</v>
      </c>
      <c r="B35" s="27" t="s">
        <v>393</v>
      </c>
      <c r="C35" s="27" t="s">
        <v>394</v>
      </c>
      <c r="D35" s="4" t="s">
        <v>3</v>
      </c>
      <c r="E35" s="4">
        <v>5</v>
      </c>
      <c r="F35" s="8" t="s">
        <v>1109</v>
      </c>
      <c r="G35" s="8" t="s">
        <v>1154</v>
      </c>
      <c r="H35" s="8" t="s">
        <v>1176</v>
      </c>
      <c r="I35" s="4" t="s">
        <v>1094</v>
      </c>
      <c r="J35" s="4" t="s">
        <v>11</v>
      </c>
      <c r="K35" s="22"/>
    </row>
    <row r="36" spans="1:11" ht="60">
      <c r="A36" s="4">
        <v>35</v>
      </c>
      <c r="B36" s="27" t="s">
        <v>395</v>
      </c>
      <c r="C36" s="27" t="s">
        <v>396</v>
      </c>
      <c r="D36" s="4" t="s">
        <v>3</v>
      </c>
      <c r="E36" s="4">
        <v>5</v>
      </c>
      <c r="F36" s="8" t="s">
        <v>1109</v>
      </c>
      <c r="G36" s="8" t="s">
        <v>1154</v>
      </c>
      <c r="H36" s="8" t="s">
        <v>1176</v>
      </c>
      <c r="I36" s="4" t="s">
        <v>1094</v>
      </c>
      <c r="J36" s="4" t="s">
        <v>11</v>
      </c>
      <c r="K36" s="22"/>
    </row>
    <row r="37" spans="1:11" ht="45">
      <c r="A37" s="4">
        <v>36</v>
      </c>
      <c r="B37" s="27" t="s">
        <v>397</v>
      </c>
      <c r="C37" s="27" t="s">
        <v>90</v>
      </c>
      <c r="D37" s="4" t="s">
        <v>3</v>
      </c>
      <c r="E37" s="4">
        <v>5</v>
      </c>
      <c r="F37" s="8" t="s">
        <v>1109</v>
      </c>
      <c r="G37" s="8" t="s">
        <v>1118</v>
      </c>
      <c r="H37" s="8" t="s">
        <v>1166</v>
      </c>
      <c r="I37" s="4" t="s">
        <v>1077</v>
      </c>
      <c r="J37" s="4" t="s">
        <v>11</v>
      </c>
      <c r="K37" s="22"/>
    </row>
    <row r="38" spans="1:11" ht="60">
      <c r="A38" s="4">
        <v>37</v>
      </c>
      <c r="B38" s="27" t="s">
        <v>398</v>
      </c>
      <c r="C38" s="27" t="s">
        <v>399</v>
      </c>
      <c r="D38" s="4" t="s">
        <v>3</v>
      </c>
      <c r="E38" s="4">
        <v>5</v>
      </c>
      <c r="F38" s="8" t="s">
        <v>1109</v>
      </c>
      <c r="G38" s="8" t="s">
        <v>1164</v>
      </c>
      <c r="H38" s="8" t="s">
        <v>1176</v>
      </c>
      <c r="I38" s="4" t="s">
        <v>1110</v>
      </c>
      <c r="J38" s="4" t="s">
        <v>11</v>
      </c>
      <c r="K38" s="22"/>
    </row>
    <row r="39" spans="1:11" ht="45">
      <c r="A39" s="4">
        <v>38</v>
      </c>
      <c r="B39" s="27" t="s">
        <v>400</v>
      </c>
      <c r="C39" s="27" t="s">
        <v>401</v>
      </c>
      <c r="D39" s="4" t="s">
        <v>3</v>
      </c>
      <c r="E39" s="4">
        <v>5</v>
      </c>
      <c r="F39" s="8" t="s">
        <v>1109</v>
      </c>
      <c r="G39" s="8" t="s">
        <v>1118</v>
      </c>
      <c r="H39" s="8" t="s">
        <v>1166</v>
      </c>
      <c r="I39" s="4" t="s">
        <v>1077</v>
      </c>
      <c r="J39" s="4" t="s">
        <v>11</v>
      </c>
      <c r="K39" s="22"/>
    </row>
    <row r="40" spans="1:11" ht="45">
      <c r="A40" s="4">
        <v>39</v>
      </c>
      <c r="B40" s="27" t="s">
        <v>402</v>
      </c>
      <c r="C40" s="27" t="s">
        <v>403</v>
      </c>
      <c r="D40" s="4" t="s">
        <v>3</v>
      </c>
      <c r="E40" s="4">
        <v>5</v>
      </c>
      <c r="F40" s="8" t="s">
        <v>1109</v>
      </c>
      <c r="G40" s="8" t="s">
        <v>1164</v>
      </c>
      <c r="H40" s="8" t="s">
        <v>1176</v>
      </c>
      <c r="I40" s="4" t="s">
        <v>1110</v>
      </c>
      <c r="J40" s="4" t="s">
        <v>11</v>
      </c>
      <c r="K40" s="22"/>
    </row>
    <row r="41" spans="1:11" ht="60">
      <c r="A41" s="4">
        <v>40</v>
      </c>
      <c r="B41" s="27" t="s">
        <v>404</v>
      </c>
      <c r="C41" s="27" t="s">
        <v>405</v>
      </c>
      <c r="D41" s="4" t="s">
        <v>3</v>
      </c>
      <c r="E41" s="4">
        <v>5</v>
      </c>
      <c r="F41" s="8" t="s">
        <v>1109</v>
      </c>
      <c r="G41" s="8" t="s">
        <v>1164</v>
      </c>
      <c r="H41" s="8" t="s">
        <v>1176</v>
      </c>
      <c r="I41" s="4" t="s">
        <v>1110</v>
      </c>
      <c r="J41" s="4" t="s">
        <v>11</v>
      </c>
      <c r="K41" s="22"/>
    </row>
    <row r="42" spans="1:11" ht="60">
      <c r="A42" s="4">
        <v>41</v>
      </c>
      <c r="B42" s="40" t="s">
        <v>406</v>
      </c>
      <c r="C42" s="40" t="s">
        <v>1149</v>
      </c>
      <c r="D42" s="4" t="s">
        <v>3</v>
      </c>
      <c r="E42" s="4">
        <v>2.5</v>
      </c>
      <c r="F42" s="8" t="s">
        <v>1109</v>
      </c>
      <c r="G42" s="8" t="s">
        <v>1118</v>
      </c>
      <c r="H42" s="8" t="s">
        <v>1166</v>
      </c>
      <c r="I42" s="4" t="s">
        <v>1110</v>
      </c>
      <c r="J42" s="4" t="s">
        <v>12</v>
      </c>
      <c r="K42" s="22"/>
    </row>
    <row r="43" spans="1:11" ht="45">
      <c r="A43" s="4">
        <v>42</v>
      </c>
      <c r="B43" s="40" t="s">
        <v>407</v>
      </c>
      <c r="C43" s="40" t="s">
        <v>1150</v>
      </c>
      <c r="D43" s="4" t="s">
        <v>3</v>
      </c>
      <c r="E43" s="4">
        <v>2.5</v>
      </c>
      <c r="F43" s="8" t="s">
        <v>1109</v>
      </c>
      <c r="G43" s="8" t="s">
        <v>1118</v>
      </c>
      <c r="H43" s="8" t="s">
        <v>1166</v>
      </c>
      <c r="I43" s="4" t="s">
        <v>1110</v>
      </c>
      <c r="J43" s="4" t="s">
        <v>12</v>
      </c>
      <c r="K43" s="22"/>
    </row>
    <row r="44" spans="1:11" ht="45">
      <c r="A44" s="4">
        <v>43</v>
      </c>
      <c r="B44" s="40" t="s">
        <v>408</v>
      </c>
      <c r="C44" s="40" t="s">
        <v>1151</v>
      </c>
      <c r="D44" s="4" t="s">
        <v>3</v>
      </c>
      <c r="E44" s="4">
        <v>2.5</v>
      </c>
      <c r="F44" s="8" t="s">
        <v>1109</v>
      </c>
      <c r="G44" s="8" t="s">
        <v>1118</v>
      </c>
      <c r="H44" s="8" t="s">
        <v>1166</v>
      </c>
      <c r="I44" s="4" t="s">
        <v>1165</v>
      </c>
      <c r="J44" s="4" t="s">
        <v>12</v>
      </c>
      <c r="K44" s="22"/>
    </row>
    <row r="45" spans="1:11" ht="45">
      <c r="A45" s="4">
        <v>44</v>
      </c>
      <c r="B45" s="40" t="s">
        <v>409</v>
      </c>
      <c r="C45" s="40" t="s">
        <v>1162</v>
      </c>
      <c r="D45" s="4" t="s">
        <v>3</v>
      </c>
      <c r="E45" s="4">
        <v>2.5</v>
      </c>
      <c r="F45" s="8" t="s">
        <v>1109</v>
      </c>
      <c r="G45" s="8" t="s">
        <v>1154</v>
      </c>
      <c r="H45" s="8" t="s">
        <v>1176</v>
      </c>
      <c r="I45" s="4" t="s">
        <v>1110</v>
      </c>
      <c r="J45" s="4" t="s">
        <v>12</v>
      </c>
      <c r="K45" s="22"/>
    </row>
    <row r="46" spans="1:11" ht="60">
      <c r="A46" s="4">
        <v>45</v>
      </c>
      <c r="B46" s="40" t="s">
        <v>410</v>
      </c>
      <c r="C46" s="40" t="s">
        <v>1148</v>
      </c>
      <c r="D46" s="4" t="s">
        <v>3</v>
      </c>
      <c r="E46" s="4">
        <v>2.5</v>
      </c>
      <c r="F46" s="8" t="s">
        <v>1109</v>
      </c>
      <c r="G46" s="8" t="s">
        <v>1118</v>
      </c>
      <c r="H46" s="8" t="s">
        <v>1166</v>
      </c>
      <c r="I46" s="4" t="s">
        <v>1110</v>
      </c>
      <c r="J46" s="4" t="s">
        <v>12</v>
      </c>
      <c r="K46" s="22"/>
    </row>
    <row r="47" spans="1:11" ht="45">
      <c r="A47" s="4">
        <v>46</v>
      </c>
      <c r="B47" s="40" t="s">
        <v>411</v>
      </c>
      <c r="C47" s="40" t="s">
        <v>1147</v>
      </c>
      <c r="D47" s="4" t="s">
        <v>3</v>
      </c>
      <c r="E47" s="4">
        <v>2.5</v>
      </c>
      <c r="F47" s="8" t="s">
        <v>1109</v>
      </c>
      <c r="G47" s="8" t="s">
        <v>1118</v>
      </c>
      <c r="H47" s="8" t="s">
        <v>1166</v>
      </c>
      <c r="I47" s="4" t="s">
        <v>1110</v>
      </c>
      <c r="J47" s="4" t="s">
        <v>12</v>
      </c>
      <c r="K47" s="22"/>
    </row>
    <row r="48" spans="1:11" ht="60">
      <c r="A48" s="4">
        <v>47</v>
      </c>
      <c r="B48" s="40" t="s">
        <v>412</v>
      </c>
      <c r="C48" s="40" t="s">
        <v>1146</v>
      </c>
      <c r="D48" s="4" t="s">
        <v>3</v>
      </c>
      <c r="E48" s="4">
        <v>2.5</v>
      </c>
      <c r="F48" s="8" t="s">
        <v>1109</v>
      </c>
      <c r="G48" s="8" t="s">
        <v>1118</v>
      </c>
      <c r="H48" s="8" t="s">
        <v>1166</v>
      </c>
      <c r="I48" s="4" t="s">
        <v>1110</v>
      </c>
      <c r="J48" s="4" t="s">
        <v>12</v>
      </c>
      <c r="K48" s="22"/>
    </row>
    <row r="49" spans="1:11" ht="45">
      <c r="A49" s="4">
        <v>48</v>
      </c>
      <c r="B49" s="40" t="s">
        <v>413</v>
      </c>
      <c r="C49" s="40" t="s">
        <v>1145</v>
      </c>
      <c r="D49" s="4" t="s">
        <v>3</v>
      </c>
      <c r="E49" s="4">
        <v>2.5</v>
      </c>
      <c r="F49" s="8" t="s">
        <v>1109</v>
      </c>
      <c r="G49" s="8" t="s">
        <v>1118</v>
      </c>
      <c r="H49" s="8" t="s">
        <v>1166</v>
      </c>
      <c r="I49" s="4" t="s">
        <v>1110</v>
      </c>
      <c r="J49" s="4" t="s">
        <v>12</v>
      </c>
      <c r="K49" s="22"/>
    </row>
    <row r="50" spans="1:11" ht="74.25">
      <c r="A50" s="4">
        <v>49</v>
      </c>
      <c r="B50" s="20" t="s">
        <v>1013</v>
      </c>
      <c r="C50" s="21" t="s">
        <v>575</v>
      </c>
      <c r="D50" s="19" t="s">
        <v>4</v>
      </c>
      <c r="E50" s="19">
        <v>10</v>
      </c>
      <c r="F50" s="8" t="s">
        <v>1123</v>
      </c>
      <c r="G50" s="126" t="s">
        <v>1178</v>
      </c>
      <c r="H50" s="118" t="s">
        <v>1188</v>
      </c>
      <c r="I50" s="12" t="s">
        <v>1077</v>
      </c>
      <c r="J50" s="19" t="s">
        <v>11</v>
      </c>
      <c r="K50" s="22"/>
    </row>
    <row r="51" spans="1:11" ht="60">
      <c r="A51" s="4">
        <v>50</v>
      </c>
      <c r="B51" s="20" t="s">
        <v>1014</v>
      </c>
      <c r="C51" s="21" t="s">
        <v>94</v>
      </c>
      <c r="D51" s="19" t="s">
        <v>4</v>
      </c>
      <c r="E51" s="19">
        <v>10</v>
      </c>
      <c r="F51" s="8" t="s">
        <v>1123</v>
      </c>
      <c r="G51" s="8" t="s">
        <v>1191</v>
      </c>
      <c r="H51" s="118" t="s">
        <v>1190</v>
      </c>
      <c r="I51" s="12" t="s">
        <v>1077</v>
      </c>
      <c r="J51" s="19" t="s">
        <v>11</v>
      </c>
      <c r="K51" s="22"/>
    </row>
    <row r="52" spans="1:11" ht="60">
      <c r="A52" s="4">
        <v>51</v>
      </c>
      <c r="B52" s="20" t="s">
        <v>1015</v>
      </c>
      <c r="C52" s="21" t="s">
        <v>392</v>
      </c>
      <c r="D52" s="19" t="s">
        <v>4</v>
      </c>
      <c r="E52" s="19">
        <v>10</v>
      </c>
      <c r="F52" s="8" t="s">
        <v>1123</v>
      </c>
      <c r="G52" s="126" t="s">
        <v>1180</v>
      </c>
      <c r="H52" s="118" t="s">
        <v>1188</v>
      </c>
      <c r="I52" s="12" t="s">
        <v>1094</v>
      </c>
      <c r="J52" s="19" t="s">
        <v>11</v>
      </c>
      <c r="K52" s="22"/>
    </row>
    <row r="53" spans="1:11" ht="60">
      <c r="A53" s="4">
        <v>52</v>
      </c>
      <c r="B53" s="20" t="s">
        <v>1016</v>
      </c>
      <c r="C53" s="21" t="s">
        <v>576</v>
      </c>
      <c r="D53" s="19" t="s">
        <v>4</v>
      </c>
      <c r="E53" s="19">
        <v>10</v>
      </c>
      <c r="F53" s="8" t="s">
        <v>1123</v>
      </c>
      <c r="G53" s="126" t="s">
        <v>1178</v>
      </c>
      <c r="H53" s="118" t="s">
        <v>1188</v>
      </c>
      <c r="I53" s="12" t="s">
        <v>1077</v>
      </c>
      <c r="J53" s="19" t="s">
        <v>11</v>
      </c>
      <c r="K53" s="22"/>
    </row>
    <row r="54" spans="1:11" ht="60">
      <c r="A54" s="4">
        <v>53</v>
      </c>
      <c r="B54" s="20" t="s">
        <v>577</v>
      </c>
      <c r="C54" s="20" t="s">
        <v>582</v>
      </c>
      <c r="D54" s="19" t="s">
        <v>4</v>
      </c>
      <c r="E54" s="19">
        <v>3</v>
      </c>
      <c r="F54" s="8" t="s">
        <v>1123</v>
      </c>
      <c r="G54" s="126" t="s">
        <v>1178</v>
      </c>
      <c r="H54" s="118" t="s">
        <v>1188</v>
      </c>
      <c r="I54" s="12" t="s">
        <v>1094</v>
      </c>
      <c r="J54" s="19" t="s">
        <v>12</v>
      </c>
      <c r="K54" s="22"/>
    </row>
    <row r="55" spans="1:11" ht="60">
      <c r="A55" s="4">
        <v>54</v>
      </c>
      <c r="B55" s="21" t="s">
        <v>578</v>
      </c>
      <c r="C55" s="21" t="s">
        <v>583</v>
      </c>
      <c r="D55" s="19" t="s">
        <v>4</v>
      </c>
      <c r="E55" s="19">
        <v>3</v>
      </c>
      <c r="F55" s="8" t="s">
        <v>1123</v>
      </c>
      <c r="G55" s="126" t="s">
        <v>1178</v>
      </c>
      <c r="H55" s="118" t="s">
        <v>1188</v>
      </c>
      <c r="I55" s="12" t="s">
        <v>1094</v>
      </c>
      <c r="J55" s="19" t="s">
        <v>12</v>
      </c>
      <c r="K55" s="22"/>
    </row>
    <row r="56" spans="1:11" ht="60">
      <c r="A56" s="4">
        <v>55</v>
      </c>
      <c r="B56" s="20" t="s">
        <v>579</v>
      </c>
      <c r="C56" s="21" t="s">
        <v>584</v>
      </c>
      <c r="D56" s="19" t="s">
        <v>4</v>
      </c>
      <c r="E56" s="19">
        <v>3</v>
      </c>
      <c r="F56" s="8" t="s">
        <v>1123</v>
      </c>
      <c r="G56" s="126" t="s">
        <v>1192</v>
      </c>
      <c r="H56" s="118" t="s">
        <v>1188</v>
      </c>
      <c r="I56" s="12" t="s">
        <v>1094</v>
      </c>
      <c r="J56" s="19" t="s">
        <v>12</v>
      </c>
      <c r="K56" s="22"/>
    </row>
    <row r="57" spans="1:11" ht="60">
      <c r="A57" s="4">
        <v>56</v>
      </c>
      <c r="B57" s="127" t="s">
        <v>580</v>
      </c>
      <c r="C57" s="127" t="s">
        <v>585</v>
      </c>
      <c r="D57" s="19" t="s">
        <v>4</v>
      </c>
      <c r="E57" s="19">
        <v>3</v>
      </c>
      <c r="F57" s="8" t="s">
        <v>1123</v>
      </c>
      <c r="G57" s="8" t="s">
        <v>1182</v>
      </c>
      <c r="H57" s="126" t="s">
        <v>1184</v>
      </c>
      <c r="I57" s="19" t="s">
        <v>1110</v>
      </c>
      <c r="J57" s="19" t="s">
        <v>12</v>
      </c>
      <c r="K57" s="4" t="s">
        <v>43</v>
      </c>
    </row>
    <row r="58" spans="1:11" ht="60">
      <c r="A58" s="4">
        <v>57</v>
      </c>
      <c r="B58" s="20" t="s">
        <v>581</v>
      </c>
      <c r="C58" s="20" t="s">
        <v>586</v>
      </c>
      <c r="D58" s="19" t="s">
        <v>4</v>
      </c>
      <c r="E58" s="19">
        <v>3</v>
      </c>
      <c r="F58" s="8" t="s">
        <v>1123</v>
      </c>
      <c r="G58" s="126" t="s">
        <v>1178</v>
      </c>
      <c r="H58" s="118" t="s">
        <v>1188</v>
      </c>
      <c r="I58" s="12" t="s">
        <v>1077</v>
      </c>
      <c r="J58" s="19" t="s">
        <v>12</v>
      </c>
      <c r="K58" s="22"/>
    </row>
    <row r="59" spans="1:11" ht="60">
      <c r="A59" s="4">
        <v>58</v>
      </c>
      <c r="B59" s="20" t="s">
        <v>628</v>
      </c>
      <c r="C59" s="21" t="s">
        <v>98</v>
      </c>
      <c r="D59" s="12" t="s">
        <v>5</v>
      </c>
      <c r="E59" s="12">
        <v>10</v>
      </c>
      <c r="F59" s="118" t="s">
        <v>1194</v>
      </c>
      <c r="G59" s="118" t="s">
        <v>1196</v>
      </c>
      <c r="H59" s="128" t="s">
        <v>1202</v>
      </c>
      <c r="I59" s="12" t="s">
        <v>1094</v>
      </c>
      <c r="J59" s="12" t="s">
        <v>11</v>
      </c>
      <c r="K59" s="3"/>
    </row>
    <row r="60" spans="1:11" ht="45">
      <c r="A60" s="4">
        <v>59</v>
      </c>
      <c r="B60" s="20" t="s">
        <v>1209</v>
      </c>
      <c r="C60" s="21" t="s">
        <v>403</v>
      </c>
      <c r="D60" s="4" t="s">
        <v>6</v>
      </c>
      <c r="E60" s="12">
        <v>5</v>
      </c>
      <c r="F60" s="8" t="s">
        <v>1204</v>
      </c>
      <c r="G60" s="118" t="s">
        <v>1206</v>
      </c>
      <c r="H60" s="53" t="s">
        <v>1225</v>
      </c>
      <c r="I60" s="12" t="s">
        <v>1077</v>
      </c>
      <c r="J60" s="4" t="s">
        <v>11</v>
      </c>
      <c r="K60" s="4"/>
    </row>
    <row r="61" spans="1:11" ht="45">
      <c r="A61" s="4">
        <v>60</v>
      </c>
      <c r="B61" s="20" t="s">
        <v>1210</v>
      </c>
      <c r="C61" s="21" t="s">
        <v>1211</v>
      </c>
      <c r="D61" s="4" t="s">
        <v>6</v>
      </c>
      <c r="E61" s="19">
        <v>5</v>
      </c>
      <c r="F61" s="8" t="s">
        <v>1204</v>
      </c>
      <c r="G61" s="118" t="s">
        <v>1206</v>
      </c>
      <c r="H61" s="53" t="s">
        <v>1225</v>
      </c>
      <c r="I61" s="19" t="s">
        <v>1075</v>
      </c>
      <c r="J61" s="4" t="s">
        <v>11</v>
      </c>
      <c r="K61" s="22"/>
    </row>
    <row r="62" spans="1:11" ht="45">
      <c r="A62" s="4">
        <v>61</v>
      </c>
      <c r="B62" s="20" t="s">
        <v>1212</v>
      </c>
      <c r="C62" s="21" t="s">
        <v>1213</v>
      </c>
      <c r="D62" s="4" t="s">
        <v>6</v>
      </c>
      <c r="E62" s="19"/>
      <c r="F62" s="8" t="s">
        <v>1204</v>
      </c>
      <c r="G62" s="118" t="s">
        <v>1206</v>
      </c>
      <c r="H62" s="53" t="s">
        <v>1225</v>
      </c>
      <c r="I62" s="12" t="s">
        <v>1077</v>
      </c>
      <c r="J62" s="4" t="s">
        <v>11</v>
      </c>
      <c r="K62" s="22"/>
    </row>
    <row r="63" spans="1:11" ht="45">
      <c r="A63" s="4">
        <v>62</v>
      </c>
      <c r="B63" s="26" t="s">
        <v>1214</v>
      </c>
      <c r="C63" s="27" t="s">
        <v>388</v>
      </c>
      <c r="D63" s="4" t="s">
        <v>6</v>
      </c>
      <c r="E63" s="19">
        <v>10</v>
      </c>
      <c r="F63" s="8" t="s">
        <v>1204</v>
      </c>
      <c r="G63" s="118" t="s">
        <v>1206</v>
      </c>
      <c r="H63" s="53" t="s">
        <v>1225</v>
      </c>
      <c r="I63" s="12" t="s">
        <v>1077</v>
      </c>
      <c r="J63" s="4" t="s">
        <v>11</v>
      </c>
      <c r="K63" s="22"/>
    </row>
    <row r="64" spans="1:11" ht="60">
      <c r="A64" s="4">
        <v>63</v>
      </c>
      <c r="B64" s="20" t="s">
        <v>687</v>
      </c>
      <c r="C64" s="21" t="s">
        <v>727</v>
      </c>
      <c r="D64" s="4" t="s">
        <v>6</v>
      </c>
      <c r="E64" s="19">
        <v>3</v>
      </c>
      <c r="F64" s="8" t="s">
        <v>1204</v>
      </c>
      <c r="G64" s="8" t="s">
        <v>1223</v>
      </c>
      <c r="H64" s="53" t="s">
        <v>1226</v>
      </c>
      <c r="I64" s="12" t="s">
        <v>1077</v>
      </c>
      <c r="J64" s="4" t="s">
        <v>12</v>
      </c>
      <c r="K64" s="22"/>
    </row>
    <row r="65" spans="1:11" ht="45">
      <c r="A65" s="4">
        <v>64</v>
      </c>
      <c r="B65" s="20" t="s">
        <v>688</v>
      </c>
      <c r="C65" s="21" t="s">
        <v>728</v>
      </c>
      <c r="D65" s="4" t="s">
        <v>6</v>
      </c>
      <c r="E65" s="19">
        <v>3</v>
      </c>
      <c r="F65" s="8" t="s">
        <v>1204</v>
      </c>
      <c r="G65" s="8" t="s">
        <v>1223</v>
      </c>
      <c r="H65" s="53" t="s">
        <v>1226</v>
      </c>
      <c r="I65" s="12" t="s">
        <v>1077</v>
      </c>
      <c r="J65" s="4" t="s">
        <v>12</v>
      </c>
      <c r="K65" s="22"/>
    </row>
    <row r="66" spans="1:11" ht="60">
      <c r="A66" s="4">
        <v>65</v>
      </c>
      <c r="B66" s="20" t="s">
        <v>689</v>
      </c>
      <c r="C66" s="21" t="s">
        <v>729</v>
      </c>
      <c r="D66" s="4" t="s">
        <v>6</v>
      </c>
      <c r="E66" s="19">
        <v>3</v>
      </c>
      <c r="F66" s="8" t="s">
        <v>1204</v>
      </c>
      <c r="G66" s="8" t="s">
        <v>1223</v>
      </c>
      <c r="H66" s="53" t="s">
        <v>1226</v>
      </c>
      <c r="I66" s="12" t="s">
        <v>1077</v>
      </c>
      <c r="J66" s="4" t="s">
        <v>12</v>
      </c>
      <c r="K66" s="22"/>
    </row>
    <row r="67" spans="1:11" ht="60">
      <c r="A67" s="4">
        <v>66</v>
      </c>
      <c r="B67" s="56" t="s">
        <v>976</v>
      </c>
      <c r="C67" s="133" t="s">
        <v>380</v>
      </c>
      <c r="D67" s="53" t="s">
        <v>828</v>
      </c>
      <c r="E67" s="68">
        <v>5</v>
      </c>
      <c r="F67" s="138" t="s">
        <v>1233</v>
      </c>
      <c r="G67" s="138" t="s">
        <v>1245</v>
      </c>
      <c r="H67" s="68"/>
      <c r="I67" s="68"/>
      <c r="J67" s="12" t="s">
        <v>11</v>
      </c>
      <c r="K67" s="22"/>
    </row>
    <row r="68" spans="1:11" ht="60">
      <c r="A68" s="4">
        <v>67</v>
      </c>
      <c r="B68" s="56" t="s">
        <v>977</v>
      </c>
      <c r="C68" s="60" t="s">
        <v>978</v>
      </c>
      <c r="D68" s="53" t="s">
        <v>828</v>
      </c>
      <c r="E68" s="68">
        <v>5</v>
      </c>
      <c r="F68" s="139" t="s">
        <v>1233</v>
      </c>
      <c r="G68" s="131" t="s">
        <v>1241</v>
      </c>
      <c r="H68" s="131" t="s">
        <v>1240</v>
      </c>
      <c r="I68" s="68" t="s">
        <v>1076</v>
      </c>
      <c r="J68" s="12" t="s">
        <v>12</v>
      </c>
      <c r="K68" s="22"/>
    </row>
    <row r="69" spans="1:11" ht="60">
      <c r="A69" s="4">
        <v>68</v>
      </c>
      <c r="B69" s="56" t="s">
        <v>979</v>
      </c>
      <c r="C69" s="60" t="s">
        <v>980</v>
      </c>
      <c r="D69" s="53" t="s">
        <v>828</v>
      </c>
      <c r="E69" s="68">
        <v>3</v>
      </c>
      <c r="F69" s="139" t="s">
        <v>1233</v>
      </c>
      <c r="G69" s="131" t="s">
        <v>1241</v>
      </c>
      <c r="H69" s="131" t="s">
        <v>1240</v>
      </c>
      <c r="I69" s="68" t="s">
        <v>1076</v>
      </c>
      <c r="J69" s="12" t="s">
        <v>12</v>
      </c>
      <c r="K69" s="22"/>
    </row>
    <row r="70" spans="1:11" ht="60">
      <c r="A70" s="4">
        <v>69</v>
      </c>
      <c r="B70" s="56" t="s">
        <v>981</v>
      </c>
      <c r="C70" s="60" t="s">
        <v>982</v>
      </c>
      <c r="D70" s="53" t="s">
        <v>828</v>
      </c>
      <c r="E70" s="68">
        <v>3.5</v>
      </c>
      <c r="F70" s="139" t="s">
        <v>1233</v>
      </c>
      <c r="G70" s="131" t="s">
        <v>1241</v>
      </c>
      <c r="H70" s="131" t="s">
        <v>1240</v>
      </c>
      <c r="I70" s="68" t="s">
        <v>1076</v>
      </c>
      <c r="J70" s="12" t="s">
        <v>12</v>
      </c>
      <c r="K70" s="22"/>
    </row>
    <row r="71" spans="1:11" ht="60">
      <c r="A71" s="4">
        <v>70</v>
      </c>
      <c r="B71" s="56" t="s">
        <v>983</v>
      </c>
      <c r="C71" s="60" t="s">
        <v>984</v>
      </c>
      <c r="D71" s="53" t="s">
        <v>828</v>
      </c>
      <c r="E71" s="68">
        <v>3</v>
      </c>
      <c r="F71" s="139" t="s">
        <v>1233</v>
      </c>
      <c r="G71" s="131" t="s">
        <v>1241</v>
      </c>
      <c r="H71" s="131" t="s">
        <v>1240</v>
      </c>
      <c r="I71" s="68" t="s">
        <v>1076</v>
      </c>
      <c r="J71" s="12" t="s">
        <v>12</v>
      </c>
      <c r="K71" s="22"/>
    </row>
    <row r="72" spans="1:11" ht="60">
      <c r="A72" s="4">
        <v>71</v>
      </c>
      <c r="B72" s="56" t="s">
        <v>985</v>
      </c>
      <c r="C72" s="60" t="s">
        <v>986</v>
      </c>
      <c r="D72" s="53" t="s">
        <v>828</v>
      </c>
      <c r="E72" s="68">
        <v>3</v>
      </c>
      <c r="F72" s="139" t="s">
        <v>1233</v>
      </c>
      <c r="G72" s="138" t="s">
        <v>1245</v>
      </c>
      <c r="H72" s="141" t="s">
        <v>1253</v>
      </c>
      <c r="I72" s="68" t="s">
        <v>1076</v>
      </c>
      <c r="J72" s="12" t="s">
        <v>12</v>
      </c>
      <c r="K72" s="22"/>
    </row>
    <row r="73" spans="1:11" ht="60">
      <c r="A73" s="4">
        <v>72</v>
      </c>
      <c r="B73" s="56" t="s">
        <v>987</v>
      </c>
      <c r="C73" s="60" t="s">
        <v>988</v>
      </c>
      <c r="D73" s="53" t="s">
        <v>828</v>
      </c>
      <c r="E73" s="68">
        <v>3.5</v>
      </c>
      <c r="F73" s="139" t="s">
        <v>1233</v>
      </c>
      <c r="G73" s="131" t="s">
        <v>1241</v>
      </c>
      <c r="H73" s="131" t="s">
        <v>1240</v>
      </c>
      <c r="I73" s="68" t="s">
        <v>1076</v>
      </c>
      <c r="J73" s="12" t="s">
        <v>12</v>
      </c>
      <c r="K73" s="22"/>
    </row>
    <row r="74" spans="1:11" ht="60">
      <c r="A74" s="4">
        <v>73</v>
      </c>
      <c r="B74" s="56" t="s">
        <v>989</v>
      </c>
      <c r="C74" s="60" t="s">
        <v>990</v>
      </c>
      <c r="D74" s="53" t="s">
        <v>828</v>
      </c>
      <c r="E74" s="68">
        <v>5</v>
      </c>
      <c r="F74" s="139" t="s">
        <v>1233</v>
      </c>
      <c r="G74" s="131" t="s">
        <v>1241</v>
      </c>
      <c r="H74" s="131" t="s">
        <v>1240</v>
      </c>
      <c r="I74" s="68" t="s">
        <v>1076</v>
      </c>
      <c r="J74" s="12" t="s">
        <v>12</v>
      </c>
      <c r="K74" s="22"/>
    </row>
    <row r="75" spans="1:11" ht="60">
      <c r="A75" s="4">
        <v>74</v>
      </c>
      <c r="B75" s="56" t="s">
        <v>991</v>
      </c>
      <c r="C75" s="60" t="s">
        <v>992</v>
      </c>
      <c r="D75" s="53" t="s">
        <v>828</v>
      </c>
      <c r="E75" s="68">
        <v>5</v>
      </c>
      <c r="F75" s="139" t="s">
        <v>1233</v>
      </c>
      <c r="G75" s="131" t="s">
        <v>1241</v>
      </c>
      <c r="H75" s="131" t="s">
        <v>1240</v>
      </c>
      <c r="I75" s="68" t="s">
        <v>1076</v>
      </c>
      <c r="J75" s="12" t="s">
        <v>12</v>
      </c>
      <c r="K75" s="22"/>
    </row>
    <row r="76" spans="1:11" ht="60">
      <c r="A76" s="4">
        <v>75</v>
      </c>
      <c r="B76" s="56" t="s">
        <v>993</v>
      </c>
      <c r="C76" s="60" t="s">
        <v>994</v>
      </c>
      <c r="D76" s="53" t="s">
        <v>828</v>
      </c>
      <c r="E76" s="68">
        <v>5</v>
      </c>
      <c r="F76" s="139" t="s">
        <v>1233</v>
      </c>
      <c r="G76" s="131" t="s">
        <v>1241</v>
      </c>
      <c r="H76" s="131" t="s">
        <v>1240</v>
      </c>
      <c r="I76" s="68" t="s">
        <v>1076</v>
      </c>
      <c r="J76" s="12" t="s">
        <v>12</v>
      </c>
      <c r="K76" s="22"/>
    </row>
    <row r="77" spans="1:11" ht="45">
      <c r="A77" s="4">
        <v>76</v>
      </c>
      <c r="B77" s="51" t="s">
        <v>995</v>
      </c>
      <c r="C77" s="52" t="s">
        <v>996</v>
      </c>
      <c r="D77" s="53" t="s">
        <v>828</v>
      </c>
      <c r="E77" s="68">
        <v>3</v>
      </c>
      <c r="F77" s="140" t="s">
        <v>1234</v>
      </c>
      <c r="G77" s="68"/>
      <c r="H77" s="68"/>
      <c r="I77" s="68"/>
      <c r="J77" s="12" t="s">
        <v>12</v>
      </c>
      <c r="K77" s="22"/>
    </row>
    <row r="78" spans="1:11" ht="60">
      <c r="A78" s="4">
        <v>77</v>
      </c>
      <c r="B78" s="51" t="s">
        <v>997</v>
      </c>
      <c r="C78" s="52" t="s">
        <v>998</v>
      </c>
      <c r="D78" s="53" t="s">
        <v>828</v>
      </c>
      <c r="E78" s="68">
        <v>3</v>
      </c>
      <c r="F78" s="140" t="s">
        <v>1234</v>
      </c>
      <c r="G78" s="68"/>
      <c r="H78" s="68"/>
      <c r="I78" s="68"/>
      <c r="J78" s="12" t="s">
        <v>12</v>
      </c>
      <c r="K78" s="22"/>
    </row>
    <row r="79" spans="1:11" ht="45">
      <c r="A79" s="4">
        <v>78</v>
      </c>
      <c r="B79" s="51" t="s">
        <v>999</v>
      </c>
      <c r="C79" s="52" t="s">
        <v>1000</v>
      </c>
      <c r="D79" s="53" t="s">
        <v>828</v>
      </c>
      <c r="E79" s="68">
        <v>3</v>
      </c>
      <c r="F79" s="138" t="s">
        <v>1235</v>
      </c>
      <c r="G79" s="68"/>
      <c r="H79" s="68"/>
      <c r="I79" s="68"/>
      <c r="J79" s="12" t="s">
        <v>12</v>
      </c>
      <c r="K79" s="22"/>
    </row>
    <row r="80" spans="1:11" ht="60">
      <c r="A80" s="4">
        <v>79</v>
      </c>
      <c r="B80" s="51" t="s">
        <v>1001</v>
      </c>
      <c r="C80" s="52" t="s">
        <v>1002</v>
      </c>
      <c r="D80" s="53" t="s">
        <v>828</v>
      </c>
      <c r="E80" s="68">
        <v>3</v>
      </c>
      <c r="F80" s="138" t="s">
        <v>1235</v>
      </c>
      <c r="G80" s="68"/>
      <c r="H80" s="68"/>
      <c r="I80" s="68"/>
      <c r="J80" s="12" t="s">
        <v>12</v>
      </c>
      <c r="K80" s="22"/>
    </row>
    <row r="81" spans="1:11" ht="45">
      <c r="A81" s="4">
        <v>80</v>
      </c>
      <c r="B81" s="51" t="s">
        <v>1003</v>
      </c>
      <c r="C81" s="52" t="s">
        <v>1004</v>
      </c>
      <c r="D81" s="53" t="s">
        <v>828</v>
      </c>
      <c r="E81" s="68">
        <v>3</v>
      </c>
      <c r="F81" s="138" t="s">
        <v>1235</v>
      </c>
      <c r="G81" s="68"/>
      <c r="H81" s="68"/>
      <c r="I81" s="68"/>
      <c r="J81" s="12" t="s">
        <v>12</v>
      </c>
      <c r="K81" s="22"/>
    </row>
    <row r="82" spans="1:11" ht="45">
      <c r="A82" s="4">
        <v>81</v>
      </c>
      <c r="B82" s="51" t="s">
        <v>1005</v>
      </c>
      <c r="C82" s="52" t="s">
        <v>1006</v>
      </c>
      <c r="D82" s="53" t="s">
        <v>828</v>
      </c>
      <c r="E82" s="68">
        <v>3</v>
      </c>
      <c r="F82" s="138" t="s">
        <v>1235</v>
      </c>
      <c r="G82" s="68"/>
      <c r="H82" s="68"/>
      <c r="I82" s="68"/>
      <c r="J82" s="12" t="s">
        <v>12</v>
      </c>
      <c r="K82" s="22"/>
    </row>
    <row r="83" spans="1:11" ht="45">
      <c r="A83" s="4">
        <v>82</v>
      </c>
      <c r="B83" s="51" t="s">
        <v>1007</v>
      </c>
      <c r="C83" s="52" t="s">
        <v>1008</v>
      </c>
      <c r="D83" s="53" t="s">
        <v>828</v>
      </c>
      <c r="E83" s="68">
        <v>3</v>
      </c>
      <c r="F83" s="138" t="s">
        <v>1235</v>
      </c>
      <c r="G83" s="68"/>
      <c r="H83" s="68"/>
      <c r="I83" s="68"/>
      <c r="J83" s="12" t="s">
        <v>12</v>
      </c>
      <c r="K83" s="22"/>
    </row>
    <row r="84" spans="1:11" ht="45">
      <c r="A84" s="4">
        <v>83</v>
      </c>
      <c r="B84" s="51" t="s">
        <v>1009</v>
      </c>
      <c r="C84" s="52" t="s">
        <v>1010</v>
      </c>
      <c r="D84" s="53" t="s">
        <v>828</v>
      </c>
      <c r="E84" s="68">
        <v>3</v>
      </c>
      <c r="F84" s="138" t="s">
        <v>1235</v>
      </c>
      <c r="G84" s="68"/>
      <c r="H84" s="68"/>
      <c r="I84" s="68"/>
      <c r="J84" s="12" t="s">
        <v>12</v>
      </c>
      <c r="K84" s="22"/>
    </row>
    <row r="85" spans="1:11" ht="45">
      <c r="A85" s="4">
        <v>84</v>
      </c>
      <c r="B85" s="51" t="s">
        <v>1011</v>
      </c>
      <c r="C85" s="52" t="s">
        <v>1012</v>
      </c>
      <c r="D85" s="53" t="s">
        <v>828</v>
      </c>
      <c r="E85" s="68">
        <v>3</v>
      </c>
      <c r="F85" s="138" t="s">
        <v>1235</v>
      </c>
      <c r="G85" s="68"/>
      <c r="H85" s="68"/>
      <c r="I85" s="68"/>
      <c r="J85" s="12" t="s">
        <v>12</v>
      </c>
      <c r="K85" s="22"/>
    </row>
    <row r="86" spans="1:11">
      <c r="A86" s="4">
        <v>85</v>
      </c>
      <c r="B86" s="110"/>
      <c r="C86" s="22"/>
      <c r="D86" s="111"/>
      <c r="E86" s="22"/>
      <c r="F86" s="22"/>
      <c r="G86" s="22"/>
      <c r="H86" s="22"/>
      <c r="I86" s="22"/>
      <c r="J86" s="36"/>
      <c r="K86" s="22"/>
    </row>
    <row r="87" spans="1:11">
      <c r="A87" s="4">
        <v>86</v>
      </c>
      <c r="B87" s="110"/>
      <c r="C87" s="22"/>
      <c r="D87" s="111"/>
      <c r="E87" s="22"/>
      <c r="F87" s="22"/>
      <c r="G87" s="22"/>
      <c r="H87" s="22"/>
      <c r="I87" s="22"/>
      <c r="J87" s="36"/>
      <c r="K87" s="22"/>
    </row>
    <row r="88" spans="1:11">
      <c r="A88" s="4">
        <v>87</v>
      </c>
      <c r="B88" s="110"/>
      <c r="C88" s="22"/>
      <c r="D88" s="111"/>
      <c r="E88" s="22"/>
      <c r="F88" s="22"/>
      <c r="G88" s="22"/>
      <c r="H88" s="22"/>
      <c r="I88" s="22"/>
      <c r="J88" s="36"/>
      <c r="K88" s="22"/>
    </row>
    <row r="89" spans="1:11">
      <c r="A89" s="4">
        <v>88</v>
      </c>
      <c r="B89" s="110"/>
      <c r="C89" s="22"/>
      <c r="D89" s="111"/>
      <c r="E89" s="22"/>
      <c r="F89" s="22"/>
      <c r="G89" s="22"/>
      <c r="H89" s="22"/>
      <c r="I89" s="22"/>
      <c r="J89" s="36"/>
      <c r="K89" s="22"/>
    </row>
    <row r="90" spans="1:11">
      <c r="A90" s="4">
        <v>89</v>
      </c>
      <c r="B90" s="110"/>
      <c r="C90" s="22"/>
      <c r="D90" s="111"/>
      <c r="E90" s="22"/>
      <c r="F90" s="22"/>
      <c r="G90" s="22"/>
      <c r="H90" s="22"/>
      <c r="I90" s="22"/>
      <c r="J90" s="36"/>
      <c r="K90" s="22"/>
    </row>
    <row r="91" spans="1:11">
      <c r="A91" s="4">
        <v>90</v>
      </c>
      <c r="B91" s="110"/>
      <c r="C91" s="22"/>
      <c r="D91" s="111"/>
      <c r="E91" s="22"/>
      <c r="F91" s="22"/>
      <c r="G91" s="22"/>
      <c r="H91" s="22"/>
      <c r="I91" s="22"/>
      <c r="J91" s="36"/>
      <c r="K91" s="22"/>
    </row>
    <row r="92" spans="1:11">
      <c r="A92" s="4">
        <v>91</v>
      </c>
      <c r="B92" s="110"/>
      <c r="C92" s="22"/>
      <c r="D92" s="111"/>
      <c r="E92" s="22"/>
      <c r="F92" s="22"/>
      <c r="G92" s="22"/>
      <c r="H92" s="22"/>
      <c r="I92" s="22"/>
      <c r="J92" s="36"/>
      <c r="K92" s="22"/>
    </row>
    <row r="93" spans="1:11">
      <c r="A93" s="4">
        <v>92</v>
      </c>
      <c r="B93" s="110"/>
      <c r="C93" s="22"/>
      <c r="D93" s="111"/>
      <c r="E93" s="22"/>
      <c r="F93" s="22"/>
      <c r="G93" s="22"/>
      <c r="H93" s="22"/>
      <c r="I93" s="22"/>
      <c r="J93" s="36"/>
      <c r="K93" s="22"/>
    </row>
    <row r="94" spans="1:11">
      <c r="A94" s="4">
        <v>93</v>
      </c>
      <c r="B94" s="110"/>
      <c r="C94" s="22"/>
      <c r="D94" s="111"/>
      <c r="E94" s="22"/>
      <c r="F94" s="22"/>
      <c r="G94" s="22"/>
      <c r="H94" s="22"/>
      <c r="I94" s="22"/>
      <c r="J94" s="36"/>
      <c r="K94" s="22"/>
    </row>
    <row r="95" spans="1:11">
      <c r="A95" s="4">
        <v>94</v>
      </c>
      <c r="B95" s="110"/>
      <c r="C95" s="22"/>
      <c r="D95" s="111"/>
      <c r="E95" s="22"/>
      <c r="F95" s="22"/>
      <c r="G95" s="22"/>
      <c r="H95" s="22"/>
      <c r="I95" s="22"/>
      <c r="J95" s="36"/>
      <c r="K95" s="22"/>
    </row>
    <row r="96" spans="1:11">
      <c r="A96" s="4">
        <v>95</v>
      </c>
      <c r="B96" s="110"/>
      <c r="C96" s="22"/>
      <c r="D96" s="111"/>
      <c r="E96" s="22"/>
      <c r="F96" s="22"/>
      <c r="G96" s="22"/>
      <c r="H96" s="22"/>
      <c r="I96" s="22"/>
      <c r="J96" s="36"/>
      <c r="K96" s="22"/>
    </row>
    <row r="97" spans="1:11">
      <c r="A97" s="4">
        <v>96</v>
      </c>
      <c r="B97" s="110"/>
      <c r="C97" s="22"/>
      <c r="D97" s="111"/>
      <c r="E97" s="22"/>
      <c r="F97" s="22"/>
      <c r="G97" s="22"/>
      <c r="H97" s="22"/>
      <c r="I97" s="22"/>
      <c r="J97" s="36"/>
      <c r="K97" s="22"/>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32" workbookViewId="0">
      <selection activeCell="F32" sqref="F1:F1048576"/>
    </sheetView>
  </sheetViews>
  <sheetFormatPr defaultColWidth="9.140625" defaultRowHeight="15"/>
  <cols>
    <col min="1" max="1" width="9.140625" style="18"/>
    <col min="2" max="2" width="36.42578125" style="18" customWidth="1"/>
    <col min="3" max="3" width="31.28515625" style="18" customWidth="1"/>
    <col min="4" max="4" width="10.42578125" style="18" customWidth="1"/>
    <col min="5" max="9" width="12.7109375" style="18" customWidth="1"/>
    <col min="10" max="16384" width="9.140625" style="18"/>
  </cols>
  <sheetData>
    <row r="1" spans="1:11" ht="27.75" customHeight="1">
      <c r="A1" s="46" t="s">
        <v>0</v>
      </c>
      <c r="B1" s="47" t="s">
        <v>20</v>
      </c>
      <c r="C1" s="47" t="s">
        <v>22</v>
      </c>
      <c r="D1" s="46" t="s">
        <v>21</v>
      </c>
      <c r="E1" s="46" t="s">
        <v>8</v>
      </c>
      <c r="F1" s="115" t="s">
        <v>1133</v>
      </c>
      <c r="G1" s="14" t="s">
        <v>1104</v>
      </c>
      <c r="H1" s="14" t="s">
        <v>1134</v>
      </c>
      <c r="I1" s="115" t="s">
        <v>1069</v>
      </c>
      <c r="J1" s="46" t="s">
        <v>10</v>
      </c>
      <c r="K1" s="46" t="s">
        <v>9</v>
      </c>
    </row>
    <row r="2" spans="1:11" ht="45">
      <c r="A2" s="19">
        <v>1</v>
      </c>
      <c r="B2" s="20" t="s">
        <v>186</v>
      </c>
      <c r="C2" s="21" t="s">
        <v>187</v>
      </c>
      <c r="D2" s="10" t="s">
        <v>2</v>
      </c>
      <c r="E2" s="4">
        <v>5</v>
      </c>
      <c r="F2" s="8" t="s">
        <v>1105</v>
      </c>
      <c r="G2" s="8" t="s">
        <v>1117</v>
      </c>
      <c r="H2" s="8" t="s">
        <v>1138</v>
      </c>
      <c r="I2" s="4" t="s">
        <v>1077</v>
      </c>
      <c r="J2" s="4" t="s">
        <v>11</v>
      </c>
      <c r="K2" s="22"/>
    </row>
    <row r="3" spans="1:11" ht="60">
      <c r="A3" s="19">
        <v>2</v>
      </c>
      <c r="B3" s="20" t="s">
        <v>1143</v>
      </c>
      <c r="C3" s="21" t="s">
        <v>188</v>
      </c>
      <c r="D3" s="10" t="s">
        <v>2</v>
      </c>
      <c r="E3" s="4">
        <v>5</v>
      </c>
      <c r="F3" s="8" t="s">
        <v>1105</v>
      </c>
      <c r="G3" s="8" t="s">
        <v>1131</v>
      </c>
      <c r="H3" s="8" t="s">
        <v>1114</v>
      </c>
      <c r="I3" s="4" t="s">
        <v>1077</v>
      </c>
      <c r="J3" s="4" t="s">
        <v>11</v>
      </c>
      <c r="K3" s="22"/>
    </row>
    <row r="4" spans="1:11" ht="60">
      <c r="A4" s="19">
        <v>3</v>
      </c>
      <c r="B4" s="20" t="s">
        <v>189</v>
      </c>
      <c r="C4" s="21" t="s">
        <v>190</v>
      </c>
      <c r="D4" s="10" t="s">
        <v>2</v>
      </c>
      <c r="E4" s="4">
        <v>5</v>
      </c>
      <c r="F4" s="8" t="s">
        <v>1105</v>
      </c>
      <c r="G4" s="8" t="s">
        <v>1111</v>
      </c>
      <c r="H4" s="8" t="s">
        <v>1114</v>
      </c>
      <c r="I4" s="4" t="s">
        <v>1094</v>
      </c>
      <c r="J4" s="4" t="s">
        <v>11</v>
      </c>
      <c r="K4" s="22"/>
    </row>
    <row r="5" spans="1:11" ht="60">
      <c r="A5" s="19">
        <v>4</v>
      </c>
      <c r="B5" s="20" t="s">
        <v>191</v>
      </c>
      <c r="C5" s="21" t="s">
        <v>192</v>
      </c>
      <c r="D5" s="10" t="s">
        <v>2</v>
      </c>
      <c r="E5" s="4">
        <v>5</v>
      </c>
      <c r="F5" s="8" t="s">
        <v>1105</v>
      </c>
      <c r="G5" s="8" t="s">
        <v>1131</v>
      </c>
      <c r="H5" s="8" t="s">
        <v>1114</v>
      </c>
      <c r="I5" s="4" t="s">
        <v>1077</v>
      </c>
      <c r="J5" s="4" t="s">
        <v>11</v>
      </c>
      <c r="K5" s="22"/>
    </row>
    <row r="6" spans="1:11" ht="45">
      <c r="A6" s="19">
        <v>5</v>
      </c>
      <c r="B6" s="20" t="s">
        <v>193</v>
      </c>
      <c r="C6" s="21" t="s">
        <v>194</v>
      </c>
      <c r="D6" s="10" t="s">
        <v>2</v>
      </c>
      <c r="E6" s="4">
        <v>5</v>
      </c>
      <c r="F6" s="8" t="s">
        <v>1105</v>
      </c>
      <c r="G6" s="8" t="s">
        <v>1131</v>
      </c>
      <c r="H6" s="8" t="s">
        <v>1114</v>
      </c>
      <c r="I6" s="4" t="s">
        <v>1077</v>
      </c>
      <c r="J6" s="4" t="s">
        <v>11</v>
      </c>
      <c r="K6" s="22"/>
    </row>
    <row r="7" spans="1:11" ht="30">
      <c r="A7" s="19">
        <v>6</v>
      </c>
      <c r="B7" s="24" t="s">
        <v>195</v>
      </c>
      <c r="C7" s="25" t="s">
        <v>196</v>
      </c>
      <c r="D7" s="10" t="s">
        <v>2</v>
      </c>
      <c r="E7" s="4">
        <v>5</v>
      </c>
      <c r="F7" s="8" t="s">
        <v>1105</v>
      </c>
      <c r="G7" s="8" t="s">
        <v>1131</v>
      </c>
      <c r="H7" s="8" t="s">
        <v>1114</v>
      </c>
      <c r="I7" s="4" t="s">
        <v>1077</v>
      </c>
      <c r="J7" s="4" t="s">
        <v>11</v>
      </c>
      <c r="K7" s="22"/>
    </row>
    <row r="8" spans="1:11" ht="60">
      <c r="A8" s="19">
        <v>7</v>
      </c>
      <c r="B8" s="21" t="s">
        <v>197</v>
      </c>
      <c r="C8" s="21" t="s">
        <v>198</v>
      </c>
      <c r="D8" s="10" t="s">
        <v>2</v>
      </c>
      <c r="E8" s="12">
        <v>2.5</v>
      </c>
      <c r="F8" s="8" t="s">
        <v>1105</v>
      </c>
      <c r="G8" s="8" t="s">
        <v>1131</v>
      </c>
      <c r="H8" s="8" t="s">
        <v>1114</v>
      </c>
      <c r="I8" s="4" t="s">
        <v>1094</v>
      </c>
      <c r="J8" s="12" t="s">
        <v>12</v>
      </c>
      <c r="K8" s="22"/>
    </row>
    <row r="9" spans="1:11" ht="45">
      <c r="A9" s="19">
        <v>8</v>
      </c>
      <c r="B9" s="21" t="s">
        <v>199</v>
      </c>
      <c r="C9" s="21" t="s">
        <v>200</v>
      </c>
      <c r="D9" s="10" t="s">
        <v>2</v>
      </c>
      <c r="E9" s="12">
        <v>2.5</v>
      </c>
      <c r="F9" s="8" t="s">
        <v>1105</v>
      </c>
      <c r="G9" s="8" t="s">
        <v>1131</v>
      </c>
      <c r="H9" s="8" t="s">
        <v>1114</v>
      </c>
      <c r="I9" s="4" t="s">
        <v>1094</v>
      </c>
      <c r="J9" s="12" t="s">
        <v>12</v>
      </c>
      <c r="K9" s="22"/>
    </row>
    <row r="10" spans="1:11" ht="45">
      <c r="A10" s="19">
        <v>9</v>
      </c>
      <c r="B10" s="21" t="s">
        <v>201</v>
      </c>
      <c r="C10" s="21" t="s">
        <v>202</v>
      </c>
      <c r="D10" s="10" t="s">
        <v>2</v>
      </c>
      <c r="E10" s="12">
        <v>2.5</v>
      </c>
      <c r="F10" s="8" t="s">
        <v>1105</v>
      </c>
      <c r="G10" s="8" t="s">
        <v>1131</v>
      </c>
      <c r="H10" s="8" t="s">
        <v>1114</v>
      </c>
      <c r="I10" s="4" t="s">
        <v>1094</v>
      </c>
      <c r="J10" s="12" t="s">
        <v>12</v>
      </c>
      <c r="K10" s="22"/>
    </row>
    <row r="11" spans="1:11" ht="45">
      <c r="A11" s="19">
        <v>10</v>
      </c>
      <c r="B11" s="21" t="s">
        <v>203</v>
      </c>
      <c r="C11" s="21" t="s">
        <v>204</v>
      </c>
      <c r="D11" s="10" t="s">
        <v>2</v>
      </c>
      <c r="E11" s="12">
        <v>2.5</v>
      </c>
      <c r="F11" s="8" t="s">
        <v>1105</v>
      </c>
      <c r="G11" s="8" t="s">
        <v>1131</v>
      </c>
      <c r="H11" s="8" t="s">
        <v>1114</v>
      </c>
      <c r="I11" s="4" t="s">
        <v>1094</v>
      </c>
      <c r="J11" s="12" t="s">
        <v>12</v>
      </c>
      <c r="K11" s="22"/>
    </row>
    <row r="12" spans="1:11" ht="60">
      <c r="A12" s="19">
        <v>11</v>
      </c>
      <c r="B12" s="21" t="s">
        <v>205</v>
      </c>
      <c r="C12" s="21" t="s">
        <v>206</v>
      </c>
      <c r="D12" s="10" t="s">
        <v>2</v>
      </c>
      <c r="E12" s="12">
        <v>2.5</v>
      </c>
      <c r="F12" s="8" t="s">
        <v>1105</v>
      </c>
      <c r="G12" s="8" t="s">
        <v>1131</v>
      </c>
      <c r="H12" s="8" t="s">
        <v>1114</v>
      </c>
      <c r="I12" s="12" t="s">
        <v>1077</v>
      </c>
      <c r="J12" s="12" t="s">
        <v>12</v>
      </c>
      <c r="K12" s="22"/>
    </row>
    <row r="13" spans="1:11" ht="45">
      <c r="A13" s="19">
        <v>12</v>
      </c>
      <c r="B13" s="21" t="s">
        <v>207</v>
      </c>
      <c r="C13" s="21" t="s">
        <v>208</v>
      </c>
      <c r="D13" s="4" t="s">
        <v>2</v>
      </c>
      <c r="E13" s="12">
        <v>2.5</v>
      </c>
      <c r="F13" s="8" t="s">
        <v>1105</v>
      </c>
      <c r="G13" s="8" t="s">
        <v>1131</v>
      </c>
      <c r="H13" s="8" t="s">
        <v>1114</v>
      </c>
      <c r="I13" s="4" t="s">
        <v>1094</v>
      </c>
      <c r="J13" s="12" t="s">
        <v>12</v>
      </c>
      <c r="K13" s="22"/>
    </row>
    <row r="14" spans="1:11" ht="45">
      <c r="A14" s="19">
        <v>13</v>
      </c>
      <c r="B14" s="21" t="s">
        <v>209</v>
      </c>
      <c r="C14" s="21" t="s">
        <v>210</v>
      </c>
      <c r="D14" s="4" t="s">
        <v>2</v>
      </c>
      <c r="E14" s="12">
        <v>2.5</v>
      </c>
      <c r="F14" s="8" t="s">
        <v>1105</v>
      </c>
      <c r="G14" s="8" t="s">
        <v>1131</v>
      </c>
      <c r="H14" s="8" t="s">
        <v>1114</v>
      </c>
      <c r="I14" s="4" t="s">
        <v>1094</v>
      </c>
      <c r="J14" s="12" t="s">
        <v>12</v>
      </c>
      <c r="K14" s="22"/>
    </row>
    <row r="15" spans="1:11" ht="60">
      <c r="A15" s="19">
        <v>14</v>
      </c>
      <c r="B15" s="21" t="s">
        <v>211</v>
      </c>
      <c r="C15" s="21" t="s">
        <v>212</v>
      </c>
      <c r="D15" s="4" t="s">
        <v>2</v>
      </c>
      <c r="E15" s="12">
        <v>2.5</v>
      </c>
      <c r="F15" s="8" t="s">
        <v>1105</v>
      </c>
      <c r="G15" s="8" t="s">
        <v>1131</v>
      </c>
      <c r="H15" s="8" t="s">
        <v>1114</v>
      </c>
      <c r="I15" s="4" t="s">
        <v>1094</v>
      </c>
      <c r="J15" s="12" t="s">
        <v>12</v>
      </c>
      <c r="K15" s="22"/>
    </row>
    <row r="16" spans="1:11" ht="30">
      <c r="A16" s="19">
        <v>15</v>
      </c>
      <c r="B16" s="21" t="s">
        <v>213</v>
      </c>
      <c r="C16" s="21" t="s">
        <v>214</v>
      </c>
      <c r="D16" s="4" t="s">
        <v>2</v>
      </c>
      <c r="E16" s="12">
        <v>2.5</v>
      </c>
      <c r="F16" s="8" t="s">
        <v>1105</v>
      </c>
      <c r="G16" s="8" t="s">
        <v>1131</v>
      </c>
      <c r="H16" s="8" t="s">
        <v>1114</v>
      </c>
      <c r="I16" s="4" t="s">
        <v>1094</v>
      </c>
      <c r="J16" s="12" t="s">
        <v>12</v>
      </c>
      <c r="K16" s="22"/>
    </row>
    <row r="17" spans="1:11" ht="45">
      <c r="A17" s="19">
        <v>16</v>
      </c>
      <c r="B17" s="21" t="s">
        <v>215</v>
      </c>
      <c r="C17" s="21" t="s">
        <v>216</v>
      </c>
      <c r="D17" s="4" t="s">
        <v>2</v>
      </c>
      <c r="E17" s="12">
        <v>2.5</v>
      </c>
      <c r="F17" s="8" t="s">
        <v>1105</v>
      </c>
      <c r="G17" s="8" t="s">
        <v>1131</v>
      </c>
      <c r="H17" s="8" t="s">
        <v>1114</v>
      </c>
      <c r="I17" s="4" t="s">
        <v>1094</v>
      </c>
      <c r="J17" s="12" t="s">
        <v>12</v>
      </c>
      <c r="K17" s="22"/>
    </row>
    <row r="18" spans="1:11" ht="30">
      <c r="A18" s="19">
        <v>17</v>
      </c>
      <c r="B18" s="21" t="s">
        <v>217</v>
      </c>
      <c r="C18" s="21" t="s">
        <v>218</v>
      </c>
      <c r="D18" s="4" t="s">
        <v>2</v>
      </c>
      <c r="E18" s="12">
        <v>2.5</v>
      </c>
      <c r="F18" s="8" t="s">
        <v>1105</v>
      </c>
      <c r="G18" s="8" t="s">
        <v>1131</v>
      </c>
      <c r="H18" s="8" t="s">
        <v>1114</v>
      </c>
      <c r="I18" s="4" t="s">
        <v>1094</v>
      </c>
      <c r="J18" s="12" t="s">
        <v>12</v>
      </c>
      <c r="K18" s="22"/>
    </row>
    <row r="19" spans="1:11" ht="45">
      <c r="A19" s="19">
        <v>18</v>
      </c>
      <c r="B19" s="21" t="s">
        <v>219</v>
      </c>
      <c r="C19" s="21" t="s">
        <v>220</v>
      </c>
      <c r="D19" s="4" t="s">
        <v>2</v>
      </c>
      <c r="E19" s="12">
        <v>2.5</v>
      </c>
      <c r="F19" s="8" t="s">
        <v>1105</v>
      </c>
      <c r="G19" s="8" t="s">
        <v>1131</v>
      </c>
      <c r="H19" s="8" t="s">
        <v>1114</v>
      </c>
      <c r="I19" s="4" t="s">
        <v>1094</v>
      </c>
      <c r="J19" s="12" t="s">
        <v>12</v>
      </c>
      <c r="K19" s="22"/>
    </row>
    <row r="20" spans="1:11" ht="45">
      <c r="A20" s="19">
        <v>19</v>
      </c>
      <c r="B20" s="26" t="s">
        <v>414</v>
      </c>
      <c r="C20" s="21" t="s">
        <v>415</v>
      </c>
      <c r="D20" s="12" t="s">
        <v>3</v>
      </c>
      <c r="E20" s="12">
        <v>5</v>
      </c>
      <c r="F20" s="8" t="s">
        <v>1109</v>
      </c>
      <c r="G20" s="8" t="s">
        <v>1118</v>
      </c>
      <c r="H20" s="8" t="s">
        <v>1167</v>
      </c>
      <c r="I20" s="12" t="s">
        <v>1077</v>
      </c>
      <c r="J20" s="12" t="s">
        <v>11</v>
      </c>
      <c r="K20" s="22"/>
    </row>
    <row r="21" spans="1:11" ht="30">
      <c r="A21" s="19">
        <v>20</v>
      </c>
      <c r="B21" s="27" t="s">
        <v>418</v>
      </c>
      <c r="C21" s="27" t="s">
        <v>419</v>
      </c>
      <c r="D21" s="12" t="s">
        <v>3</v>
      </c>
      <c r="E21" s="12">
        <v>5</v>
      </c>
      <c r="F21" s="8" t="s">
        <v>1109</v>
      </c>
      <c r="G21" s="8" t="s">
        <v>1118</v>
      </c>
      <c r="H21" s="8" t="s">
        <v>1167</v>
      </c>
      <c r="I21" s="12" t="s">
        <v>1077</v>
      </c>
      <c r="J21" s="12" t="s">
        <v>11</v>
      </c>
      <c r="K21" s="22"/>
    </row>
    <row r="22" spans="1:11" ht="45">
      <c r="A22" s="19">
        <v>21</v>
      </c>
      <c r="B22" s="27" t="s">
        <v>416</v>
      </c>
      <c r="C22" s="27" t="s">
        <v>417</v>
      </c>
      <c r="D22" s="12" t="s">
        <v>3</v>
      </c>
      <c r="E22" s="12">
        <v>5</v>
      </c>
      <c r="F22" s="8" t="s">
        <v>1109</v>
      </c>
      <c r="G22" s="8" t="s">
        <v>1154</v>
      </c>
      <c r="H22" s="8" t="s">
        <v>1176</v>
      </c>
      <c r="I22" s="4" t="s">
        <v>1094</v>
      </c>
      <c r="J22" s="12" t="s">
        <v>11</v>
      </c>
      <c r="K22" s="22"/>
    </row>
    <row r="23" spans="1:11" ht="60">
      <c r="A23" s="19">
        <v>22</v>
      </c>
      <c r="B23" s="27" t="s">
        <v>420</v>
      </c>
      <c r="C23" s="27" t="s">
        <v>421</v>
      </c>
      <c r="D23" s="19" t="s">
        <v>3</v>
      </c>
      <c r="E23" s="12">
        <v>2.5</v>
      </c>
      <c r="F23" s="8" t="s">
        <v>1109</v>
      </c>
      <c r="G23" s="8" t="s">
        <v>1118</v>
      </c>
      <c r="H23" s="8" t="s">
        <v>1167</v>
      </c>
      <c r="I23" s="12" t="s">
        <v>1077</v>
      </c>
      <c r="J23" s="4" t="s">
        <v>12</v>
      </c>
      <c r="K23" s="22"/>
    </row>
    <row r="24" spans="1:11" ht="49.5" customHeight="1">
      <c r="A24" s="19">
        <v>23</v>
      </c>
      <c r="B24" s="27" t="s">
        <v>422</v>
      </c>
      <c r="C24" s="27" t="s">
        <v>423</v>
      </c>
      <c r="D24" s="19" t="s">
        <v>3</v>
      </c>
      <c r="E24" s="12">
        <v>2.5</v>
      </c>
      <c r="F24" s="8" t="s">
        <v>1109</v>
      </c>
      <c r="G24" s="8" t="s">
        <v>1118</v>
      </c>
      <c r="H24" s="8" t="s">
        <v>1167</v>
      </c>
      <c r="I24" s="12" t="s">
        <v>1110</v>
      </c>
      <c r="J24" s="4" t="s">
        <v>12</v>
      </c>
      <c r="K24" s="22"/>
    </row>
    <row r="25" spans="1:11" ht="60">
      <c r="A25" s="19">
        <v>24</v>
      </c>
      <c r="B25" s="21" t="s">
        <v>1193</v>
      </c>
      <c r="C25" s="21" t="s">
        <v>194</v>
      </c>
      <c r="D25" s="12" t="s">
        <v>4</v>
      </c>
      <c r="E25" s="4">
        <v>10</v>
      </c>
      <c r="F25" s="8" t="s">
        <v>1123</v>
      </c>
      <c r="G25" s="8" t="s">
        <v>1127</v>
      </c>
      <c r="H25" s="8" t="s">
        <v>1190</v>
      </c>
      <c r="I25" s="4" t="s">
        <v>1094</v>
      </c>
      <c r="J25" s="12" t="s">
        <v>11</v>
      </c>
      <c r="K25" s="22"/>
    </row>
    <row r="26" spans="1:11" ht="60">
      <c r="A26" s="19">
        <v>25</v>
      </c>
      <c r="B26" s="25" t="s">
        <v>604</v>
      </c>
      <c r="C26" s="25" t="s">
        <v>605</v>
      </c>
      <c r="D26" s="17" t="s">
        <v>4</v>
      </c>
      <c r="E26" s="17">
        <v>3</v>
      </c>
      <c r="F26" s="8" t="s">
        <v>1123</v>
      </c>
      <c r="G26" s="126" t="s">
        <v>1178</v>
      </c>
      <c r="H26" s="128" t="s">
        <v>1188</v>
      </c>
      <c r="I26" s="17" t="s">
        <v>1094</v>
      </c>
      <c r="J26" s="17" t="s">
        <v>12</v>
      </c>
      <c r="K26" s="28"/>
    </row>
    <row r="27" spans="1:11" ht="45">
      <c r="A27" s="19">
        <v>26</v>
      </c>
      <c r="B27" s="24" t="s">
        <v>637</v>
      </c>
      <c r="C27" s="24" t="s">
        <v>638</v>
      </c>
      <c r="D27" s="31" t="s">
        <v>5</v>
      </c>
      <c r="E27" s="17">
        <v>3</v>
      </c>
      <c r="F27" s="128" t="s">
        <v>1194</v>
      </c>
      <c r="G27" s="128" t="s">
        <v>1200</v>
      </c>
      <c r="H27" s="128" t="s">
        <v>1202</v>
      </c>
      <c r="I27" s="17" t="s">
        <v>1075</v>
      </c>
      <c r="J27" s="17" t="s">
        <v>12</v>
      </c>
      <c r="K27" s="28"/>
    </row>
    <row r="28" spans="1:11" ht="45">
      <c r="A28" s="19">
        <v>27</v>
      </c>
      <c r="B28" s="26" t="s">
        <v>677</v>
      </c>
      <c r="C28" s="27" t="s">
        <v>678</v>
      </c>
      <c r="D28" s="4" t="s">
        <v>6</v>
      </c>
      <c r="E28" s="19">
        <v>10</v>
      </c>
      <c r="F28" s="8" t="s">
        <v>1204</v>
      </c>
      <c r="G28" s="131" t="s">
        <v>1215</v>
      </c>
      <c r="H28" s="53" t="s">
        <v>1225</v>
      </c>
      <c r="I28" s="79" t="s">
        <v>1077</v>
      </c>
      <c r="J28" s="4" t="s">
        <v>11</v>
      </c>
      <c r="K28" s="22"/>
    </row>
    <row r="29" spans="1:11" ht="30">
      <c r="A29" s="19">
        <v>28</v>
      </c>
      <c r="B29" s="26" t="s">
        <v>679</v>
      </c>
      <c r="C29" s="27" t="s">
        <v>680</v>
      </c>
      <c r="D29" s="4" t="s">
        <v>6</v>
      </c>
      <c r="E29" s="19">
        <v>10</v>
      </c>
      <c r="F29" s="8" t="s">
        <v>1204</v>
      </c>
      <c r="G29" s="131" t="s">
        <v>1215</v>
      </c>
      <c r="H29" s="53" t="s">
        <v>1225</v>
      </c>
      <c r="I29" s="19" t="s">
        <v>1094</v>
      </c>
      <c r="J29" s="4" t="s">
        <v>11</v>
      </c>
      <c r="K29" s="22"/>
    </row>
    <row r="30" spans="1:11" ht="30">
      <c r="A30" s="19">
        <v>29</v>
      </c>
      <c r="B30" s="26" t="s">
        <v>681</v>
      </c>
      <c r="C30" s="27" t="s">
        <v>682</v>
      </c>
      <c r="D30" s="4" t="s">
        <v>6</v>
      </c>
      <c r="E30" s="19">
        <v>10</v>
      </c>
      <c r="F30" s="8" t="s">
        <v>1204</v>
      </c>
      <c r="G30" s="131" t="s">
        <v>1215</v>
      </c>
      <c r="H30" s="53" t="s">
        <v>1225</v>
      </c>
      <c r="I30" s="79" t="s">
        <v>1077</v>
      </c>
      <c r="J30" s="4" t="s">
        <v>11</v>
      </c>
      <c r="K30" s="22"/>
    </row>
    <row r="31" spans="1:11" ht="45">
      <c r="A31" s="19">
        <v>30</v>
      </c>
      <c r="B31" s="51" t="s">
        <v>700</v>
      </c>
      <c r="C31" s="145" t="s">
        <v>678</v>
      </c>
      <c r="D31" s="79" t="s">
        <v>6</v>
      </c>
      <c r="E31" s="79">
        <v>129.9</v>
      </c>
      <c r="F31" s="134" t="s">
        <v>1203</v>
      </c>
      <c r="G31" s="52" t="s">
        <v>1224</v>
      </c>
      <c r="H31" s="52" t="s">
        <v>1227</v>
      </c>
      <c r="I31" s="79" t="s">
        <v>1077</v>
      </c>
      <c r="J31" s="79" t="s">
        <v>11</v>
      </c>
      <c r="K31" s="44" t="s">
        <v>796</v>
      </c>
    </row>
    <row r="32" spans="1:11" ht="45">
      <c r="A32" s="19">
        <v>31</v>
      </c>
      <c r="B32" s="143" t="s">
        <v>1246</v>
      </c>
      <c r="C32" s="145" t="s">
        <v>1249</v>
      </c>
      <c r="D32" s="144" t="s">
        <v>828</v>
      </c>
      <c r="E32" s="54">
        <v>3</v>
      </c>
      <c r="F32" s="138" t="s">
        <v>1233</v>
      </c>
      <c r="G32" s="138" t="s">
        <v>1245</v>
      </c>
      <c r="H32" s="141" t="s">
        <v>1253</v>
      </c>
      <c r="I32" s="58" t="s">
        <v>1076</v>
      </c>
      <c r="J32" s="79" t="s">
        <v>12</v>
      </c>
      <c r="K32" s="44"/>
    </row>
    <row r="33" spans="1:11" ht="45">
      <c r="A33" s="19">
        <v>32</v>
      </c>
      <c r="B33" s="143" t="s">
        <v>1247</v>
      </c>
      <c r="C33" s="145" t="s">
        <v>1250</v>
      </c>
      <c r="D33" s="144" t="s">
        <v>828</v>
      </c>
      <c r="E33" s="54">
        <v>3</v>
      </c>
      <c r="F33" s="138" t="s">
        <v>1233</v>
      </c>
      <c r="G33" s="138" t="s">
        <v>1245</v>
      </c>
      <c r="H33" s="141" t="s">
        <v>1253</v>
      </c>
      <c r="I33" s="58" t="s">
        <v>1094</v>
      </c>
      <c r="J33" s="79" t="s">
        <v>12</v>
      </c>
      <c r="K33" s="44"/>
    </row>
    <row r="34" spans="1:11" ht="45">
      <c r="A34" s="19">
        <v>33</v>
      </c>
      <c r="B34" s="143" t="s">
        <v>1248</v>
      </c>
      <c r="C34" s="145" t="s">
        <v>1251</v>
      </c>
      <c r="D34" s="144" t="s">
        <v>828</v>
      </c>
      <c r="E34" s="54">
        <v>3</v>
      </c>
      <c r="F34" s="138" t="s">
        <v>1233</v>
      </c>
      <c r="G34" s="138" t="s">
        <v>1245</v>
      </c>
      <c r="H34" s="141" t="s">
        <v>1253</v>
      </c>
      <c r="I34" s="58" t="s">
        <v>1094</v>
      </c>
      <c r="J34" s="79" t="s">
        <v>12</v>
      </c>
      <c r="K34" s="44"/>
    </row>
    <row r="35" spans="1:11" ht="45">
      <c r="A35" s="19">
        <v>34</v>
      </c>
      <c r="B35" s="51" t="s">
        <v>1017</v>
      </c>
      <c r="C35" s="146" t="s">
        <v>1018</v>
      </c>
      <c r="D35" s="53" t="s">
        <v>828</v>
      </c>
      <c r="E35" s="54">
        <v>3</v>
      </c>
      <c r="F35" s="126" t="s">
        <v>1235</v>
      </c>
      <c r="G35" s="54"/>
      <c r="H35" s="54"/>
      <c r="I35" s="54"/>
      <c r="J35" s="19" t="s">
        <v>12</v>
      </c>
      <c r="K35" s="22"/>
    </row>
    <row r="36" spans="1:11" ht="60">
      <c r="A36" s="19">
        <v>35</v>
      </c>
      <c r="B36" s="51" t="s">
        <v>1019</v>
      </c>
      <c r="C36" s="52" t="s">
        <v>1020</v>
      </c>
      <c r="D36" s="53" t="s">
        <v>828</v>
      </c>
      <c r="E36" s="54">
        <v>3</v>
      </c>
      <c r="F36" s="126" t="s">
        <v>1235</v>
      </c>
      <c r="G36" s="54"/>
      <c r="H36" s="54"/>
      <c r="I36" s="54"/>
      <c r="J36" s="19" t="s">
        <v>12</v>
      </c>
      <c r="K36" s="22"/>
    </row>
    <row r="37" spans="1:11" ht="60">
      <c r="A37" s="19">
        <v>36</v>
      </c>
      <c r="B37" s="51" t="s">
        <v>1021</v>
      </c>
      <c r="C37" s="52" t="s">
        <v>1022</v>
      </c>
      <c r="D37" s="53" t="s">
        <v>828</v>
      </c>
      <c r="E37" s="54">
        <v>3</v>
      </c>
      <c r="F37" s="126" t="s">
        <v>1235</v>
      </c>
      <c r="G37" s="54"/>
      <c r="H37" s="54"/>
      <c r="I37" s="54"/>
      <c r="J37" s="19" t="s">
        <v>12</v>
      </c>
      <c r="K37" s="22"/>
    </row>
    <row r="38" spans="1:11" ht="45">
      <c r="A38" s="19">
        <v>37</v>
      </c>
      <c r="B38" s="51" t="s">
        <v>1023</v>
      </c>
      <c r="C38" s="52" t="s">
        <v>1024</v>
      </c>
      <c r="D38" s="53" t="s">
        <v>828</v>
      </c>
      <c r="E38" s="54">
        <v>3</v>
      </c>
      <c r="F38" s="126" t="s">
        <v>1235</v>
      </c>
      <c r="G38" s="54"/>
      <c r="H38" s="54"/>
      <c r="I38" s="54"/>
      <c r="J38" s="19" t="s">
        <v>12</v>
      </c>
      <c r="K38" s="22"/>
    </row>
    <row r="39" spans="1:11">
      <c r="A39" s="19">
        <v>38</v>
      </c>
      <c r="B39" s="110"/>
      <c r="C39" s="22"/>
      <c r="D39" s="111"/>
      <c r="E39" s="22"/>
      <c r="F39" s="22"/>
      <c r="G39" s="22"/>
      <c r="H39" s="22"/>
      <c r="I39" s="22"/>
      <c r="J39" s="36"/>
      <c r="K39" s="22"/>
    </row>
    <row r="40" spans="1:11">
      <c r="A40" s="19">
        <v>39</v>
      </c>
      <c r="B40" s="110"/>
      <c r="C40" s="22"/>
      <c r="D40" s="111"/>
      <c r="E40" s="22"/>
      <c r="F40" s="22"/>
      <c r="G40" s="22"/>
      <c r="H40" s="22"/>
      <c r="I40" s="22"/>
      <c r="J40" s="36"/>
      <c r="K40" s="22"/>
    </row>
    <row r="41" spans="1:11">
      <c r="A41" s="19">
        <v>40</v>
      </c>
      <c r="B41" s="110"/>
      <c r="C41" s="22"/>
      <c r="D41" s="111"/>
      <c r="E41" s="22"/>
      <c r="F41" s="22"/>
      <c r="G41" s="22"/>
      <c r="H41" s="22"/>
      <c r="I41" s="22"/>
      <c r="J41" s="36"/>
      <c r="K41" s="22"/>
    </row>
    <row r="42" spans="1:11">
      <c r="A42" s="19">
        <v>41</v>
      </c>
      <c r="B42" s="110"/>
      <c r="C42" s="22"/>
      <c r="D42" s="111"/>
      <c r="E42" s="22"/>
      <c r="F42" s="22"/>
      <c r="G42" s="22"/>
      <c r="H42" s="22"/>
      <c r="I42" s="22"/>
      <c r="J42" s="36"/>
      <c r="K42" s="22"/>
    </row>
    <row r="43" spans="1:11">
      <c r="A43" s="19">
        <v>42</v>
      </c>
      <c r="B43" s="110"/>
      <c r="C43" s="22"/>
      <c r="D43" s="111"/>
      <c r="E43" s="22"/>
      <c r="F43" s="22"/>
      <c r="G43" s="22"/>
      <c r="H43" s="22"/>
      <c r="I43" s="22"/>
      <c r="J43" s="36"/>
      <c r="K43" s="22"/>
    </row>
    <row r="44" spans="1:11">
      <c r="A44" s="19">
        <v>43</v>
      </c>
      <c r="B44" s="110"/>
      <c r="C44" s="22"/>
      <c r="D44" s="111"/>
      <c r="E44" s="22"/>
      <c r="F44" s="22"/>
      <c r="G44" s="22"/>
      <c r="H44" s="22"/>
      <c r="I44" s="22"/>
      <c r="J44" s="36"/>
      <c r="K44" s="22"/>
    </row>
    <row r="45" spans="1:11">
      <c r="A45" s="19">
        <v>44</v>
      </c>
      <c r="B45" s="110"/>
      <c r="C45" s="22"/>
      <c r="D45" s="111"/>
      <c r="E45" s="22"/>
      <c r="F45" s="22"/>
      <c r="G45" s="22"/>
      <c r="H45" s="22"/>
      <c r="I45" s="22"/>
      <c r="J45" s="36"/>
      <c r="K45" s="22"/>
    </row>
    <row r="46" spans="1:11">
      <c r="A46" s="19">
        <v>45</v>
      </c>
      <c r="B46" s="110"/>
      <c r="C46" s="22"/>
      <c r="D46" s="111"/>
      <c r="E46" s="22"/>
      <c r="F46" s="22"/>
      <c r="G46" s="22"/>
      <c r="H46" s="22"/>
      <c r="I46" s="22"/>
      <c r="J46" s="36"/>
      <c r="K46" s="22"/>
    </row>
    <row r="47" spans="1:11">
      <c r="A47" s="19">
        <v>46</v>
      </c>
      <c r="B47" s="110"/>
      <c r="C47" s="22"/>
      <c r="D47" s="111"/>
      <c r="E47" s="22"/>
      <c r="F47" s="22"/>
      <c r="G47" s="22"/>
      <c r="H47" s="22"/>
      <c r="I47" s="22"/>
      <c r="J47" s="36"/>
      <c r="K47" s="22"/>
    </row>
    <row r="48" spans="1:11">
      <c r="A48" s="19">
        <v>47</v>
      </c>
      <c r="B48" s="110"/>
      <c r="C48" s="22"/>
      <c r="D48" s="111"/>
      <c r="E48" s="22"/>
      <c r="F48" s="22"/>
      <c r="G48" s="22"/>
      <c r="H48" s="22"/>
      <c r="I48" s="22"/>
      <c r="J48" s="36"/>
      <c r="K48" s="22"/>
    </row>
    <row r="49" spans="1:11">
      <c r="A49" s="19">
        <v>48</v>
      </c>
      <c r="B49" s="110"/>
      <c r="C49" s="22"/>
      <c r="D49" s="111"/>
      <c r="E49" s="22"/>
      <c r="F49" s="22"/>
      <c r="G49" s="22"/>
      <c r="H49" s="22"/>
      <c r="I49" s="22"/>
      <c r="J49" s="36"/>
      <c r="K49" s="22"/>
    </row>
    <row r="50" spans="1:11">
      <c r="A50" s="19">
        <v>49</v>
      </c>
      <c r="B50" s="110"/>
      <c r="C50" s="22"/>
      <c r="D50" s="111"/>
      <c r="E50" s="22"/>
      <c r="F50" s="22"/>
      <c r="G50" s="22"/>
      <c r="H50" s="22"/>
      <c r="I50" s="22"/>
      <c r="J50" s="36"/>
      <c r="K50" s="22"/>
    </row>
  </sheetData>
  <autoFilter ref="A1:K3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2" zoomScale="70" zoomScaleNormal="70" workbookViewId="0">
      <selection activeCell="F42" sqref="F1:F1048576"/>
    </sheetView>
  </sheetViews>
  <sheetFormatPr defaultColWidth="9.140625" defaultRowHeight="15"/>
  <cols>
    <col min="1" max="1" width="9.140625" style="2"/>
    <col min="2" max="2" width="36.42578125" style="2" customWidth="1"/>
    <col min="3" max="3" width="31.28515625" style="2" customWidth="1"/>
    <col min="4" max="4" width="10.42578125" style="2" customWidth="1"/>
    <col min="5" max="9" width="13.5703125" style="2" customWidth="1"/>
    <col min="10" max="16384" width="9.140625" style="2"/>
  </cols>
  <sheetData>
    <row r="1" spans="1:11" ht="31.5" customHeight="1">
      <c r="A1" s="46" t="s">
        <v>0</v>
      </c>
      <c r="B1" s="47" t="s">
        <v>20</v>
      </c>
      <c r="C1" s="47" t="s">
        <v>22</v>
      </c>
      <c r="D1" s="46" t="s">
        <v>21</v>
      </c>
      <c r="E1" s="46" t="s">
        <v>8</v>
      </c>
      <c r="F1" s="115" t="s">
        <v>1133</v>
      </c>
      <c r="G1" s="14" t="s">
        <v>1104</v>
      </c>
      <c r="H1" s="14" t="s">
        <v>1134</v>
      </c>
      <c r="I1" s="115" t="s">
        <v>1069</v>
      </c>
      <c r="J1" s="46" t="s">
        <v>10</v>
      </c>
      <c r="K1" s="46" t="s">
        <v>9</v>
      </c>
    </row>
    <row r="2" spans="1:11" ht="45">
      <c r="A2" s="4">
        <v>1</v>
      </c>
      <c r="B2" s="21" t="s">
        <v>146</v>
      </c>
      <c r="C2" s="21" t="s">
        <v>147</v>
      </c>
      <c r="D2" s="4" t="s">
        <v>2</v>
      </c>
      <c r="E2" s="4">
        <v>5</v>
      </c>
      <c r="F2" s="8" t="s">
        <v>1105</v>
      </c>
      <c r="G2" s="8" t="s">
        <v>1131</v>
      </c>
      <c r="H2" s="8" t="s">
        <v>1114</v>
      </c>
      <c r="I2" s="4" t="s">
        <v>1077</v>
      </c>
      <c r="J2" s="4" t="s">
        <v>11</v>
      </c>
      <c r="K2" s="3"/>
    </row>
    <row r="3" spans="1:11" ht="30">
      <c r="A3" s="4">
        <v>2</v>
      </c>
      <c r="B3" s="21" t="s">
        <v>148</v>
      </c>
      <c r="C3" s="21" t="s">
        <v>149</v>
      </c>
      <c r="D3" s="4" t="s">
        <v>2</v>
      </c>
      <c r="E3" s="4">
        <v>5</v>
      </c>
      <c r="F3" s="8" t="s">
        <v>1105</v>
      </c>
      <c r="G3" s="8" t="s">
        <v>1131</v>
      </c>
      <c r="H3" s="8" t="s">
        <v>1114</v>
      </c>
      <c r="I3" s="4" t="s">
        <v>1077</v>
      </c>
      <c r="J3" s="4" t="s">
        <v>11</v>
      </c>
      <c r="K3" s="3"/>
    </row>
    <row r="4" spans="1:11" ht="60">
      <c r="A4" s="4">
        <v>4</v>
      </c>
      <c r="B4" s="21" t="s">
        <v>150</v>
      </c>
      <c r="C4" s="21" t="s">
        <v>151</v>
      </c>
      <c r="D4" s="4" t="s">
        <v>2</v>
      </c>
      <c r="E4" s="4">
        <v>5</v>
      </c>
      <c r="F4" s="8" t="s">
        <v>1105</v>
      </c>
      <c r="G4" s="8" t="s">
        <v>1131</v>
      </c>
      <c r="H4" s="8" t="s">
        <v>1114</v>
      </c>
      <c r="I4" s="4" t="s">
        <v>1077</v>
      </c>
      <c r="J4" s="4" t="s">
        <v>11</v>
      </c>
      <c r="K4" s="3"/>
    </row>
    <row r="5" spans="1:11" ht="30">
      <c r="A5" s="4">
        <v>5</v>
      </c>
      <c r="B5" s="21" t="s">
        <v>152</v>
      </c>
      <c r="C5" s="21" t="s">
        <v>153</v>
      </c>
      <c r="D5" s="4" t="s">
        <v>2</v>
      </c>
      <c r="E5" s="4">
        <v>5</v>
      </c>
      <c r="F5" s="8" t="s">
        <v>1105</v>
      </c>
      <c r="G5" s="8" t="s">
        <v>1131</v>
      </c>
      <c r="H5" s="8" t="s">
        <v>1114</v>
      </c>
      <c r="I5" s="4" t="s">
        <v>1077</v>
      </c>
      <c r="J5" s="4" t="s">
        <v>11</v>
      </c>
      <c r="K5" s="3"/>
    </row>
    <row r="6" spans="1:11" ht="45">
      <c r="A6" s="4">
        <v>6</v>
      </c>
      <c r="B6" s="21" t="s">
        <v>154</v>
      </c>
      <c r="C6" s="21" t="s">
        <v>155</v>
      </c>
      <c r="D6" s="4" t="s">
        <v>2</v>
      </c>
      <c r="E6" s="4">
        <v>5</v>
      </c>
      <c r="F6" s="8" t="s">
        <v>1105</v>
      </c>
      <c r="G6" s="8" t="s">
        <v>1131</v>
      </c>
      <c r="H6" s="8" t="s">
        <v>1114</v>
      </c>
      <c r="I6" s="4" t="s">
        <v>1077</v>
      </c>
      <c r="J6" s="4" t="s">
        <v>11</v>
      </c>
      <c r="K6" s="3"/>
    </row>
    <row r="7" spans="1:11" ht="45">
      <c r="A7" s="4">
        <v>7</v>
      </c>
      <c r="B7" s="21" t="s">
        <v>156</v>
      </c>
      <c r="C7" s="21" t="s">
        <v>157</v>
      </c>
      <c r="D7" s="4" t="s">
        <v>2</v>
      </c>
      <c r="E7" s="4">
        <v>5</v>
      </c>
      <c r="F7" s="8" t="s">
        <v>1105</v>
      </c>
      <c r="G7" s="8" t="s">
        <v>1131</v>
      </c>
      <c r="H7" s="8" t="s">
        <v>1114</v>
      </c>
      <c r="I7" s="4" t="s">
        <v>1077</v>
      </c>
      <c r="J7" s="4" t="s">
        <v>11</v>
      </c>
      <c r="K7" s="3"/>
    </row>
    <row r="8" spans="1:11" ht="60">
      <c r="A8" s="4">
        <v>8</v>
      </c>
      <c r="B8" s="21" t="s">
        <v>158</v>
      </c>
      <c r="C8" s="21" t="s">
        <v>159</v>
      </c>
      <c r="D8" s="4" t="s">
        <v>2</v>
      </c>
      <c r="E8" s="4">
        <v>5</v>
      </c>
      <c r="F8" s="8" t="s">
        <v>1105</v>
      </c>
      <c r="G8" s="8" t="s">
        <v>1131</v>
      </c>
      <c r="H8" s="8" t="s">
        <v>1142</v>
      </c>
      <c r="I8" s="4" t="s">
        <v>1094</v>
      </c>
      <c r="J8" s="4" t="s">
        <v>11</v>
      </c>
      <c r="K8" s="3"/>
    </row>
    <row r="9" spans="1:11" ht="45">
      <c r="A9" s="4">
        <v>9</v>
      </c>
      <c r="B9" s="21" t="s">
        <v>160</v>
      </c>
      <c r="C9" s="21" t="s">
        <v>161</v>
      </c>
      <c r="D9" s="4" t="s">
        <v>2</v>
      </c>
      <c r="E9" s="4">
        <v>5</v>
      </c>
      <c r="F9" s="8" t="s">
        <v>1105</v>
      </c>
      <c r="G9" s="8" t="s">
        <v>1111</v>
      </c>
      <c r="H9" s="8" t="s">
        <v>1114</v>
      </c>
      <c r="I9" s="4" t="s">
        <v>1077</v>
      </c>
      <c r="J9" s="4" t="s">
        <v>11</v>
      </c>
      <c r="K9" s="3"/>
    </row>
    <row r="10" spans="1:11" ht="45">
      <c r="A10" s="4">
        <v>10</v>
      </c>
      <c r="B10" s="21" t="s">
        <v>162</v>
      </c>
      <c r="C10" s="21" t="s">
        <v>163</v>
      </c>
      <c r="D10" s="4" t="s">
        <v>2</v>
      </c>
      <c r="E10" s="4">
        <v>5</v>
      </c>
      <c r="F10" s="8" t="s">
        <v>1105</v>
      </c>
      <c r="G10" s="61" t="s">
        <v>1117</v>
      </c>
      <c r="H10" s="8" t="s">
        <v>1141</v>
      </c>
      <c r="I10" s="4" t="s">
        <v>1077</v>
      </c>
      <c r="J10" s="4" t="s">
        <v>11</v>
      </c>
      <c r="K10" s="3"/>
    </row>
    <row r="11" spans="1:11" ht="60">
      <c r="A11" s="4">
        <v>11</v>
      </c>
      <c r="B11" s="21" t="s">
        <v>164</v>
      </c>
      <c r="C11" s="21" t="s">
        <v>165</v>
      </c>
      <c r="D11" s="4" t="s">
        <v>2</v>
      </c>
      <c r="E11" s="4">
        <v>5</v>
      </c>
      <c r="F11" s="8" t="s">
        <v>1105</v>
      </c>
      <c r="G11" s="8" t="s">
        <v>1131</v>
      </c>
      <c r="H11" s="8" t="s">
        <v>1114</v>
      </c>
      <c r="I11" s="4" t="s">
        <v>1077</v>
      </c>
      <c r="J11" s="4" t="s">
        <v>11</v>
      </c>
      <c r="K11" s="3"/>
    </row>
    <row r="12" spans="1:11" ht="60">
      <c r="A12" s="13">
        <v>12</v>
      </c>
      <c r="B12" s="25" t="s">
        <v>166</v>
      </c>
      <c r="C12" s="25" t="s">
        <v>167</v>
      </c>
      <c r="D12" s="13" t="s">
        <v>2</v>
      </c>
      <c r="E12" s="13">
        <v>5</v>
      </c>
      <c r="F12" s="8" t="s">
        <v>1105</v>
      </c>
      <c r="G12" s="8" t="s">
        <v>1131</v>
      </c>
      <c r="H12" s="8" t="s">
        <v>1114</v>
      </c>
      <c r="I12" s="4" t="s">
        <v>1077</v>
      </c>
      <c r="J12" s="13" t="s">
        <v>11</v>
      </c>
      <c r="K12" s="29"/>
    </row>
    <row r="13" spans="1:11" ht="30">
      <c r="A13" s="13"/>
      <c r="B13" s="25" t="s">
        <v>1135</v>
      </c>
      <c r="C13" s="25" t="s">
        <v>303</v>
      </c>
      <c r="D13" s="13" t="s">
        <v>2</v>
      </c>
      <c r="E13" s="13">
        <v>5</v>
      </c>
      <c r="F13" s="61" t="s">
        <v>1137</v>
      </c>
      <c r="G13" s="8" t="s">
        <v>1136</v>
      </c>
      <c r="H13" s="8" t="s">
        <v>1114</v>
      </c>
      <c r="I13" s="4" t="s">
        <v>1077</v>
      </c>
      <c r="J13" s="13"/>
      <c r="K13" s="29"/>
    </row>
    <row r="14" spans="1:11" ht="45">
      <c r="A14" s="4">
        <v>13</v>
      </c>
      <c r="B14" s="25" t="s">
        <v>243</v>
      </c>
      <c r="C14" s="25" t="s">
        <v>244</v>
      </c>
      <c r="D14" s="4" t="s">
        <v>2</v>
      </c>
      <c r="E14" s="12">
        <v>2.5</v>
      </c>
      <c r="F14" s="8" t="s">
        <v>1105</v>
      </c>
      <c r="G14" s="8" t="s">
        <v>1131</v>
      </c>
      <c r="H14" s="8" t="s">
        <v>1114</v>
      </c>
      <c r="I14" s="12" t="s">
        <v>1094</v>
      </c>
      <c r="J14" s="12" t="s">
        <v>12</v>
      </c>
      <c r="K14" s="3"/>
    </row>
    <row r="15" spans="1:11" ht="60">
      <c r="A15" s="4">
        <v>14</v>
      </c>
      <c r="B15" s="26" t="s">
        <v>298</v>
      </c>
      <c r="C15" s="27" t="s">
        <v>299</v>
      </c>
      <c r="D15" s="12" t="s">
        <v>3</v>
      </c>
      <c r="E15" s="12">
        <v>5</v>
      </c>
      <c r="F15" s="8" t="s">
        <v>1109</v>
      </c>
      <c r="G15" s="8" t="s">
        <v>1154</v>
      </c>
      <c r="H15" s="8" t="s">
        <v>1176</v>
      </c>
      <c r="I15" s="11" t="s">
        <v>1077</v>
      </c>
      <c r="J15" s="12" t="s">
        <v>11</v>
      </c>
      <c r="K15" s="3"/>
    </row>
    <row r="16" spans="1:11" ht="45">
      <c r="A16" s="4">
        <v>15</v>
      </c>
      <c r="B16" s="26" t="s">
        <v>300</v>
      </c>
      <c r="C16" s="27" t="s">
        <v>301</v>
      </c>
      <c r="D16" s="12" t="s">
        <v>3</v>
      </c>
      <c r="E16" s="12">
        <v>5</v>
      </c>
      <c r="F16" s="8" t="s">
        <v>1109</v>
      </c>
      <c r="G16" s="8" t="s">
        <v>1118</v>
      </c>
      <c r="H16" s="8" t="s">
        <v>1167</v>
      </c>
      <c r="I16" s="12" t="s">
        <v>1077</v>
      </c>
      <c r="J16" s="12" t="s">
        <v>11</v>
      </c>
      <c r="K16" s="3"/>
    </row>
    <row r="17" spans="1:11" ht="45">
      <c r="A17" s="4">
        <v>16</v>
      </c>
      <c r="B17" s="27" t="s">
        <v>302</v>
      </c>
      <c r="C17" s="27" t="s">
        <v>303</v>
      </c>
      <c r="D17" s="12" t="s">
        <v>3</v>
      </c>
      <c r="E17" s="12">
        <v>5</v>
      </c>
      <c r="F17" s="8" t="s">
        <v>1109</v>
      </c>
      <c r="G17" s="8" t="s">
        <v>1118</v>
      </c>
      <c r="H17" s="8" t="s">
        <v>1167</v>
      </c>
      <c r="I17" s="12" t="s">
        <v>1077</v>
      </c>
      <c r="J17" s="12" t="s">
        <v>11</v>
      </c>
      <c r="K17" s="3"/>
    </row>
    <row r="18" spans="1:11" ht="45">
      <c r="A18" s="4">
        <v>17</v>
      </c>
      <c r="B18" s="26" t="s">
        <v>304</v>
      </c>
      <c r="C18" s="26" t="s">
        <v>305</v>
      </c>
      <c r="D18" s="12" t="s">
        <v>3</v>
      </c>
      <c r="E18" s="12">
        <v>5</v>
      </c>
      <c r="F18" s="8" t="s">
        <v>1109</v>
      </c>
      <c r="G18" s="8" t="s">
        <v>1118</v>
      </c>
      <c r="H18" s="8" t="s">
        <v>1167</v>
      </c>
      <c r="I18" s="12" t="s">
        <v>1077</v>
      </c>
      <c r="J18" s="12" t="s">
        <v>11</v>
      </c>
      <c r="K18" s="3"/>
    </row>
    <row r="19" spans="1:11" ht="30">
      <c r="A19" s="4">
        <v>18</v>
      </c>
      <c r="B19" s="26" t="s">
        <v>306</v>
      </c>
      <c r="C19" s="27" t="s">
        <v>157</v>
      </c>
      <c r="D19" s="12" t="s">
        <v>3</v>
      </c>
      <c r="E19" s="12">
        <v>5</v>
      </c>
      <c r="F19" s="8" t="s">
        <v>1109</v>
      </c>
      <c r="G19" s="8" t="s">
        <v>1118</v>
      </c>
      <c r="H19" s="8" t="s">
        <v>1167</v>
      </c>
      <c r="I19" s="12" t="s">
        <v>1077</v>
      </c>
      <c r="J19" s="12" t="s">
        <v>11</v>
      </c>
      <c r="K19" s="3"/>
    </row>
    <row r="20" spans="1:11" ht="75">
      <c r="A20" s="4">
        <v>20</v>
      </c>
      <c r="B20" s="26" t="s">
        <v>307</v>
      </c>
      <c r="C20" s="21" t="s">
        <v>165</v>
      </c>
      <c r="D20" s="12" t="s">
        <v>3</v>
      </c>
      <c r="E20" s="12">
        <v>5</v>
      </c>
      <c r="F20" s="8" t="s">
        <v>1109</v>
      </c>
      <c r="G20" s="8" t="s">
        <v>1121</v>
      </c>
      <c r="H20" s="8" t="s">
        <v>1175</v>
      </c>
      <c r="I20" s="12" t="s">
        <v>1077</v>
      </c>
      <c r="J20" s="12" t="s">
        <v>11</v>
      </c>
      <c r="K20" s="3"/>
    </row>
    <row r="21" spans="1:11" ht="60">
      <c r="A21" s="4">
        <v>21</v>
      </c>
      <c r="B21" s="26" t="s">
        <v>308</v>
      </c>
      <c r="C21" s="26" t="s">
        <v>151</v>
      </c>
      <c r="D21" s="12" t="s">
        <v>3</v>
      </c>
      <c r="E21" s="12">
        <v>5</v>
      </c>
      <c r="F21" s="8" t="s">
        <v>1109</v>
      </c>
      <c r="G21" s="8" t="s">
        <v>1118</v>
      </c>
      <c r="H21" s="8" t="s">
        <v>1167</v>
      </c>
      <c r="I21" s="12" t="s">
        <v>1077</v>
      </c>
      <c r="J21" s="12" t="s">
        <v>11</v>
      </c>
      <c r="K21" s="3"/>
    </row>
    <row r="22" spans="1:11" ht="45">
      <c r="A22" s="4">
        <v>22</v>
      </c>
      <c r="B22" s="26" t="s">
        <v>309</v>
      </c>
      <c r="C22" s="26" t="s">
        <v>310</v>
      </c>
      <c r="D22" s="12" t="s">
        <v>3</v>
      </c>
      <c r="E22" s="12">
        <v>5</v>
      </c>
      <c r="F22" s="8" t="s">
        <v>1109</v>
      </c>
      <c r="G22" s="8" t="s">
        <v>1118</v>
      </c>
      <c r="H22" s="8" t="s">
        <v>1167</v>
      </c>
      <c r="I22" s="12" t="s">
        <v>1094</v>
      </c>
      <c r="J22" s="12" t="s">
        <v>11</v>
      </c>
      <c r="K22" s="3"/>
    </row>
    <row r="23" spans="1:11" ht="30">
      <c r="A23" s="4">
        <v>23</v>
      </c>
      <c r="B23" s="26" t="s">
        <v>311</v>
      </c>
      <c r="C23" s="26" t="s">
        <v>312</v>
      </c>
      <c r="D23" s="12" t="s">
        <v>3</v>
      </c>
      <c r="E23" s="12">
        <v>5</v>
      </c>
      <c r="F23" s="8" t="s">
        <v>1109</v>
      </c>
      <c r="G23" s="8" t="s">
        <v>1118</v>
      </c>
      <c r="H23" s="8" t="s">
        <v>1167</v>
      </c>
      <c r="I23" s="12" t="s">
        <v>1077</v>
      </c>
      <c r="J23" s="12" t="s">
        <v>11</v>
      </c>
      <c r="K23" s="3"/>
    </row>
    <row r="24" spans="1:11" ht="45">
      <c r="A24" s="4">
        <v>24</v>
      </c>
      <c r="B24" s="26" t="s">
        <v>313</v>
      </c>
      <c r="C24" s="26" t="s">
        <v>153</v>
      </c>
      <c r="D24" s="12" t="s">
        <v>3</v>
      </c>
      <c r="E24" s="12">
        <v>5</v>
      </c>
      <c r="F24" s="8" t="s">
        <v>1109</v>
      </c>
      <c r="G24" s="8" t="s">
        <v>1118</v>
      </c>
      <c r="H24" s="8" t="s">
        <v>1167</v>
      </c>
      <c r="I24" s="12" t="s">
        <v>1077</v>
      </c>
      <c r="J24" s="12" t="s">
        <v>11</v>
      </c>
      <c r="K24" s="3"/>
    </row>
    <row r="25" spans="1:11" ht="60">
      <c r="A25" s="4">
        <v>25</v>
      </c>
      <c r="B25" s="20" t="s">
        <v>314</v>
      </c>
      <c r="C25" s="21" t="s">
        <v>315</v>
      </c>
      <c r="D25" s="12" t="s">
        <v>3</v>
      </c>
      <c r="E25" s="12">
        <v>5</v>
      </c>
      <c r="F25" s="8" t="s">
        <v>1109</v>
      </c>
      <c r="G25" s="8" t="s">
        <v>1118</v>
      </c>
      <c r="H25" s="8" t="s">
        <v>1167</v>
      </c>
      <c r="I25" s="12" t="s">
        <v>1077</v>
      </c>
      <c r="J25" s="12" t="s">
        <v>11</v>
      </c>
      <c r="K25" s="3"/>
    </row>
    <row r="26" spans="1:11" ht="30">
      <c r="A26" s="4">
        <v>26</v>
      </c>
      <c r="B26" s="26" t="s">
        <v>316</v>
      </c>
      <c r="C26" s="26" t="s">
        <v>317</v>
      </c>
      <c r="D26" s="12" t="s">
        <v>3</v>
      </c>
      <c r="E26" s="12">
        <v>5</v>
      </c>
      <c r="F26" s="8" t="s">
        <v>1109</v>
      </c>
      <c r="G26" s="8" t="s">
        <v>1118</v>
      </c>
      <c r="H26" s="8" t="s">
        <v>1167</v>
      </c>
      <c r="I26" s="12" t="s">
        <v>1094</v>
      </c>
      <c r="J26" s="12" t="s">
        <v>11</v>
      </c>
      <c r="K26" s="3"/>
    </row>
    <row r="27" spans="1:11" ht="60">
      <c r="A27" s="4">
        <v>27</v>
      </c>
      <c r="B27" s="27" t="s">
        <v>318</v>
      </c>
      <c r="C27" s="21" t="s">
        <v>319</v>
      </c>
      <c r="D27" s="12" t="s">
        <v>3</v>
      </c>
      <c r="E27" s="12">
        <v>5</v>
      </c>
      <c r="F27" s="8" t="s">
        <v>1109</v>
      </c>
      <c r="G27" s="8" t="s">
        <v>1121</v>
      </c>
      <c r="H27" s="8" t="s">
        <v>1175</v>
      </c>
      <c r="I27" s="12" t="s">
        <v>1077</v>
      </c>
      <c r="J27" s="12" t="s">
        <v>11</v>
      </c>
      <c r="K27" s="3"/>
    </row>
    <row r="28" spans="1:11" ht="45">
      <c r="A28" s="4">
        <v>28</v>
      </c>
      <c r="B28" s="26" t="s">
        <v>320</v>
      </c>
      <c r="C28" s="21" t="s">
        <v>321</v>
      </c>
      <c r="D28" s="12" t="s">
        <v>3</v>
      </c>
      <c r="E28" s="12">
        <v>5</v>
      </c>
      <c r="F28" s="8" t="s">
        <v>1109</v>
      </c>
      <c r="G28" s="8" t="s">
        <v>1118</v>
      </c>
      <c r="H28" s="8" t="s">
        <v>1167</v>
      </c>
      <c r="I28" s="12" t="s">
        <v>1077</v>
      </c>
      <c r="J28" s="12" t="s">
        <v>11</v>
      </c>
      <c r="K28" s="3"/>
    </row>
    <row r="29" spans="1:11" ht="30">
      <c r="A29" s="4">
        <v>29</v>
      </c>
      <c r="B29" s="26" t="s">
        <v>322</v>
      </c>
      <c r="C29" s="26" t="s">
        <v>149</v>
      </c>
      <c r="D29" s="12" t="s">
        <v>3</v>
      </c>
      <c r="E29" s="12">
        <v>5</v>
      </c>
      <c r="F29" s="8" t="s">
        <v>1109</v>
      </c>
      <c r="G29" s="8" t="s">
        <v>1118</v>
      </c>
      <c r="H29" s="8" t="s">
        <v>1167</v>
      </c>
      <c r="I29" s="12" t="s">
        <v>1075</v>
      </c>
      <c r="J29" s="12" t="s">
        <v>11</v>
      </c>
      <c r="K29" s="3"/>
    </row>
    <row r="30" spans="1:11" ht="60">
      <c r="A30" s="4">
        <v>30</v>
      </c>
      <c r="B30" s="129" t="s">
        <v>323</v>
      </c>
      <c r="C30" s="129" t="s">
        <v>324</v>
      </c>
      <c r="D30" s="130" t="s">
        <v>3</v>
      </c>
      <c r="E30" s="130">
        <v>5</v>
      </c>
      <c r="F30" s="61" t="s">
        <v>1109</v>
      </c>
      <c r="G30" s="61" t="s">
        <v>1152</v>
      </c>
      <c r="H30" s="8" t="s">
        <v>1167</v>
      </c>
      <c r="I30" s="12" t="s">
        <v>1077</v>
      </c>
      <c r="J30" s="12" t="s">
        <v>11</v>
      </c>
      <c r="K30" s="3"/>
    </row>
    <row r="31" spans="1:11" ht="60">
      <c r="A31" s="4">
        <v>31</v>
      </c>
      <c r="B31" s="26" t="s">
        <v>325</v>
      </c>
      <c r="C31" s="21" t="s">
        <v>326</v>
      </c>
      <c r="D31" s="12" t="s">
        <v>3</v>
      </c>
      <c r="E31" s="12">
        <v>5</v>
      </c>
      <c r="F31" s="8" t="s">
        <v>1109</v>
      </c>
      <c r="G31" s="8" t="s">
        <v>1121</v>
      </c>
      <c r="H31" s="8" t="s">
        <v>1175</v>
      </c>
      <c r="I31" s="12" t="s">
        <v>1077</v>
      </c>
      <c r="J31" s="12" t="s">
        <v>11</v>
      </c>
      <c r="K31" s="3"/>
    </row>
    <row r="32" spans="1:11" ht="45">
      <c r="A32" s="4">
        <v>32</v>
      </c>
      <c r="B32" s="26" t="s">
        <v>327</v>
      </c>
      <c r="C32" s="21" t="s">
        <v>328</v>
      </c>
      <c r="D32" s="12" t="s">
        <v>3</v>
      </c>
      <c r="E32" s="12">
        <v>5</v>
      </c>
      <c r="F32" s="8" t="s">
        <v>1109</v>
      </c>
      <c r="G32" s="8" t="s">
        <v>1118</v>
      </c>
      <c r="H32" s="8" t="s">
        <v>1167</v>
      </c>
      <c r="I32" s="12" t="s">
        <v>1077</v>
      </c>
      <c r="J32" s="12" t="s">
        <v>11</v>
      </c>
      <c r="K32" s="3"/>
    </row>
    <row r="33" spans="1:11" ht="60">
      <c r="A33" s="4">
        <v>33</v>
      </c>
      <c r="B33" s="32" t="s">
        <v>329</v>
      </c>
      <c r="C33" s="27" t="s">
        <v>167</v>
      </c>
      <c r="D33" s="12" t="s">
        <v>3</v>
      </c>
      <c r="E33" s="12">
        <v>5</v>
      </c>
      <c r="F33" s="8" t="s">
        <v>1109</v>
      </c>
      <c r="G33" s="8" t="s">
        <v>1154</v>
      </c>
      <c r="H33" s="8" t="s">
        <v>1176</v>
      </c>
      <c r="I33" s="11" t="s">
        <v>1077</v>
      </c>
      <c r="J33" s="12" t="s">
        <v>11</v>
      </c>
      <c r="K33" s="3"/>
    </row>
    <row r="34" spans="1:11" ht="60">
      <c r="A34" s="4">
        <v>34</v>
      </c>
      <c r="B34" s="21" t="s">
        <v>1168</v>
      </c>
      <c r="C34" s="21" t="s">
        <v>104</v>
      </c>
      <c r="D34" s="12" t="s">
        <v>4</v>
      </c>
      <c r="E34" s="12">
        <v>10</v>
      </c>
      <c r="F34" s="8" t="s">
        <v>1123</v>
      </c>
      <c r="G34" s="126" t="s">
        <v>1178</v>
      </c>
      <c r="H34" s="118" t="s">
        <v>1188</v>
      </c>
      <c r="I34" s="12" t="s">
        <v>1077</v>
      </c>
      <c r="J34" s="12" t="s">
        <v>11</v>
      </c>
      <c r="K34" s="3"/>
    </row>
    <row r="35" spans="1:11" ht="45">
      <c r="A35" s="4">
        <v>35</v>
      </c>
      <c r="B35" s="21" t="s">
        <v>1169</v>
      </c>
      <c r="C35" s="21" t="s">
        <v>303</v>
      </c>
      <c r="D35" s="12" t="s">
        <v>4</v>
      </c>
      <c r="E35" s="12">
        <v>10</v>
      </c>
      <c r="F35" s="8" t="s">
        <v>1123</v>
      </c>
      <c r="G35" s="126" t="s">
        <v>1178</v>
      </c>
      <c r="H35" s="118" t="s">
        <v>1188</v>
      </c>
      <c r="I35" s="12" t="s">
        <v>1077</v>
      </c>
      <c r="J35" s="12" t="s">
        <v>11</v>
      </c>
      <c r="K35" s="3"/>
    </row>
    <row r="36" spans="1:11" ht="89.25">
      <c r="A36" s="4">
        <v>36</v>
      </c>
      <c r="B36" s="21" t="s">
        <v>639</v>
      </c>
      <c r="C36" s="21" t="s">
        <v>587</v>
      </c>
      <c r="D36" s="12" t="s">
        <v>4</v>
      </c>
      <c r="E36" s="12">
        <v>10</v>
      </c>
      <c r="F36" s="8" t="s">
        <v>1123</v>
      </c>
      <c r="G36" s="126" t="s">
        <v>1179</v>
      </c>
      <c r="H36" s="118" t="s">
        <v>1189</v>
      </c>
      <c r="I36" s="12" t="s">
        <v>1077</v>
      </c>
      <c r="J36" s="12" t="s">
        <v>11</v>
      </c>
      <c r="K36" s="3"/>
    </row>
    <row r="37" spans="1:11" ht="30">
      <c r="A37" s="4">
        <v>37</v>
      </c>
      <c r="B37" s="21" t="s">
        <v>1174</v>
      </c>
      <c r="C37" s="21" t="s">
        <v>588</v>
      </c>
      <c r="D37" s="12" t="s">
        <v>4</v>
      </c>
      <c r="E37" s="12">
        <v>10</v>
      </c>
      <c r="F37" s="8" t="s">
        <v>1123</v>
      </c>
      <c r="G37" s="126" t="s">
        <v>1179</v>
      </c>
      <c r="H37" s="118" t="s">
        <v>1189</v>
      </c>
      <c r="I37" s="12" t="s">
        <v>1075</v>
      </c>
      <c r="J37" s="12" t="s">
        <v>11</v>
      </c>
      <c r="K37" s="3"/>
    </row>
    <row r="38" spans="1:11" ht="45">
      <c r="A38" s="4">
        <v>38</v>
      </c>
      <c r="B38" s="21" t="s">
        <v>1173</v>
      </c>
      <c r="C38" s="21" t="s">
        <v>589</v>
      </c>
      <c r="D38" s="12" t="s">
        <v>4</v>
      </c>
      <c r="E38" s="12">
        <v>10</v>
      </c>
      <c r="F38" s="8" t="s">
        <v>1123</v>
      </c>
      <c r="G38" s="126" t="s">
        <v>1178</v>
      </c>
      <c r="H38" s="118" t="s">
        <v>1188</v>
      </c>
      <c r="I38" s="12" t="s">
        <v>1077</v>
      </c>
      <c r="J38" s="12" t="s">
        <v>11</v>
      </c>
      <c r="K38" s="3"/>
    </row>
    <row r="39" spans="1:11" ht="75">
      <c r="A39" s="4">
        <v>39</v>
      </c>
      <c r="B39" s="21" t="s">
        <v>1172</v>
      </c>
      <c r="C39" s="21" t="s">
        <v>590</v>
      </c>
      <c r="D39" s="12" t="s">
        <v>4</v>
      </c>
      <c r="E39" s="12">
        <v>10</v>
      </c>
      <c r="F39" s="8" t="s">
        <v>1123</v>
      </c>
      <c r="G39" s="8" t="s">
        <v>1182</v>
      </c>
      <c r="H39" s="118" t="s">
        <v>1190</v>
      </c>
      <c r="I39" s="12" t="s">
        <v>1077</v>
      </c>
      <c r="J39" s="12" t="s">
        <v>11</v>
      </c>
      <c r="K39" s="3"/>
    </row>
    <row r="40" spans="1:11" ht="45">
      <c r="A40" s="4">
        <v>40</v>
      </c>
      <c r="B40" s="21" t="s">
        <v>1170</v>
      </c>
      <c r="C40" s="21" t="s">
        <v>591</v>
      </c>
      <c r="D40" s="12" t="s">
        <v>4</v>
      </c>
      <c r="E40" s="12">
        <v>10</v>
      </c>
      <c r="F40" s="8" t="s">
        <v>1123</v>
      </c>
      <c r="G40" s="8" t="s">
        <v>1127</v>
      </c>
      <c r="H40" s="118" t="s">
        <v>1190</v>
      </c>
      <c r="I40" s="12" t="s">
        <v>1110</v>
      </c>
      <c r="J40" s="12" t="s">
        <v>11</v>
      </c>
      <c r="K40" s="3"/>
    </row>
    <row r="41" spans="1:11" ht="75">
      <c r="A41" s="4">
        <v>42</v>
      </c>
      <c r="B41" s="21" t="s">
        <v>1171</v>
      </c>
      <c r="C41" s="21" t="s">
        <v>592</v>
      </c>
      <c r="D41" s="12" t="s">
        <v>4</v>
      </c>
      <c r="E41" s="12">
        <v>10</v>
      </c>
      <c r="F41" s="8" t="s">
        <v>1123</v>
      </c>
      <c r="G41" s="126" t="s">
        <v>1178</v>
      </c>
      <c r="H41" s="118" t="s">
        <v>1188</v>
      </c>
      <c r="I41" s="12" t="s">
        <v>1094</v>
      </c>
      <c r="J41" s="12" t="s">
        <v>11</v>
      </c>
      <c r="K41" s="3"/>
    </row>
    <row r="42" spans="1:11" ht="60">
      <c r="A42" s="4">
        <v>43</v>
      </c>
      <c r="B42" s="20" t="s">
        <v>640</v>
      </c>
      <c r="C42" s="20" t="s">
        <v>587</v>
      </c>
      <c r="D42" s="12" t="s">
        <v>5</v>
      </c>
      <c r="E42" s="12">
        <v>5</v>
      </c>
      <c r="F42" s="128" t="s">
        <v>1194</v>
      </c>
      <c r="G42" s="118" t="s">
        <v>1196</v>
      </c>
      <c r="H42" s="128" t="s">
        <v>1202</v>
      </c>
      <c r="I42" s="12" t="s">
        <v>1077</v>
      </c>
      <c r="J42" s="12" t="s">
        <v>11</v>
      </c>
      <c r="K42" s="3"/>
    </row>
    <row r="43" spans="1:11" ht="45">
      <c r="A43" s="4">
        <v>44</v>
      </c>
      <c r="B43" s="20" t="s">
        <v>629</v>
      </c>
      <c r="C43" s="20" t="s">
        <v>630</v>
      </c>
      <c r="D43" s="12" t="s">
        <v>5</v>
      </c>
      <c r="E43" s="12">
        <v>10</v>
      </c>
      <c r="F43" s="128" t="s">
        <v>1194</v>
      </c>
      <c r="G43" s="118" t="s">
        <v>1196</v>
      </c>
      <c r="H43" s="128" t="s">
        <v>1202</v>
      </c>
      <c r="I43" s="12" t="s">
        <v>1094</v>
      </c>
      <c r="J43" s="12" t="s">
        <v>11</v>
      </c>
      <c r="K43" s="3"/>
    </row>
    <row r="44" spans="1:11" ht="60">
      <c r="A44" s="4">
        <v>46</v>
      </c>
      <c r="B44" s="20" t="s">
        <v>631</v>
      </c>
      <c r="C44" s="20" t="s">
        <v>632</v>
      </c>
      <c r="D44" s="12" t="s">
        <v>5</v>
      </c>
      <c r="E44" s="12">
        <v>10</v>
      </c>
      <c r="F44" s="128" t="s">
        <v>1194</v>
      </c>
      <c r="G44" s="118" t="s">
        <v>1196</v>
      </c>
      <c r="H44" s="128" t="s">
        <v>1202</v>
      </c>
      <c r="I44" s="12" t="s">
        <v>1077</v>
      </c>
      <c r="J44" s="12" t="s">
        <v>11</v>
      </c>
      <c r="K44" s="3"/>
    </row>
    <row r="45" spans="1:11" ht="60">
      <c r="A45" s="4">
        <v>47</v>
      </c>
      <c r="B45" s="20" t="s">
        <v>633</v>
      </c>
      <c r="C45" s="20" t="s">
        <v>634</v>
      </c>
      <c r="D45" s="12" t="s">
        <v>5</v>
      </c>
      <c r="E45" s="12">
        <v>10</v>
      </c>
      <c r="F45" s="128" t="s">
        <v>1194</v>
      </c>
      <c r="G45" s="118" t="s">
        <v>1196</v>
      </c>
      <c r="H45" s="128" t="s">
        <v>1202</v>
      </c>
      <c r="I45" s="12" t="s">
        <v>1077</v>
      </c>
      <c r="J45" s="12" t="s">
        <v>11</v>
      </c>
      <c r="K45" s="3"/>
    </row>
    <row r="46" spans="1:11" ht="30">
      <c r="A46" s="4">
        <v>48</v>
      </c>
      <c r="B46" s="20" t="s">
        <v>668</v>
      </c>
      <c r="C46" s="21" t="s">
        <v>669</v>
      </c>
      <c r="D46" s="4" t="s">
        <v>6</v>
      </c>
      <c r="E46" s="4">
        <v>5</v>
      </c>
      <c r="F46" s="8" t="s">
        <v>1204</v>
      </c>
      <c r="G46" s="118" t="s">
        <v>1206</v>
      </c>
      <c r="H46" s="53" t="s">
        <v>1225</v>
      </c>
      <c r="I46" s="4" t="s">
        <v>1075</v>
      </c>
      <c r="J46" s="4" t="s">
        <v>11</v>
      </c>
      <c r="K46" s="3"/>
    </row>
    <row r="47" spans="1:11" ht="45">
      <c r="A47" s="4">
        <v>50</v>
      </c>
      <c r="B47" s="20" t="s">
        <v>1025</v>
      </c>
      <c r="C47" s="21" t="s">
        <v>632</v>
      </c>
      <c r="D47" s="4" t="s">
        <v>6</v>
      </c>
      <c r="E47" s="4">
        <v>3.5</v>
      </c>
      <c r="F47" s="8" t="s">
        <v>1204</v>
      </c>
      <c r="G47" s="118" t="s">
        <v>1206</v>
      </c>
      <c r="H47" s="53" t="s">
        <v>1225</v>
      </c>
      <c r="I47" s="4" t="s">
        <v>1077</v>
      </c>
      <c r="J47" s="4" t="s">
        <v>11</v>
      </c>
      <c r="K47" s="3"/>
    </row>
    <row r="48" spans="1:11" ht="45">
      <c r="A48" s="4">
        <v>52</v>
      </c>
      <c r="B48" s="20" t="s">
        <v>1026</v>
      </c>
      <c r="C48" s="21" t="s">
        <v>670</v>
      </c>
      <c r="D48" s="4" t="s">
        <v>6</v>
      </c>
      <c r="E48" s="4">
        <v>3.5</v>
      </c>
      <c r="F48" s="8" t="s">
        <v>1204</v>
      </c>
      <c r="G48" s="118" t="s">
        <v>1206</v>
      </c>
      <c r="H48" s="53" t="s">
        <v>1225</v>
      </c>
      <c r="I48" s="4" t="s">
        <v>1077</v>
      </c>
      <c r="J48" s="4" t="s">
        <v>11</v>
      </c>
      <c r="K48" s="3"/>
    </row>
    <row r="49" spans="1:11" ht="45">
      <c r="A49" s="4">
        <v>54</v>
      </c>
      <c r="B49" s="20" t="s">
        <v>1027</v>
      </c>
      <c r="C49" s="21" t="s">
        <v>671</v>
      </c>
      <c r="D49" s="4" t="s">
        <v>6</v>
      </c>
      <c r="E49" s="4">
        <v>3.5</v>
      </c>
      <c r="F49" s="8" t="s">
        <v>1204</v>
      </c>
      <c r="G49" s="118" t="s">
        <v>1206</v>
      </c>
      <c r="H49" s="53" t="s">
        <v>1225</v>
      </c>
      <c r="I49" s="4" t="s">
        <v>1077</v>
      </c>
      <c r="J49" s="4" t="s">
        <v>11</v>
      </c>
      <c r="K49" s="3"/>
    </row>
    <row r="50" spans="1:11" ht="45">
      <c r="A50" s="4">
        <v>56</v>
      </c>
      <c r="B50" s="20" t="s">
        <v>1028</v>
      </c>
      <c r="C50" s="21" t="s">
        <v>672</v>
      </c>
      <c r="D50" s="4" t="s">
        <v>6</v>
      </c>
      <c r="E50" s="4">
        <v>3.5</v>
      </c>
      <c r="F50" s="8" t="s">
        <v>1204</v>
      </c>
      <c r="G50" s="118" t="s">
        <v>1206</v>
      </c>
      <c r="H50" s="53" t="s">
        <v>1225</v>
      </c>
      <c r="I50" s="4" t="s">
        <v>1077</v>
      </c>
      <c r="J50" s="4" t="s">
        <v>11</v>
      </c>
      <c r="K50" s="3"/>
    </row>
    <row r="51" spans="1:11" ht="75">
      <c r="A51" s="4">
        <v>58</v>
      </c>
      <c r="B51" s="20" t="s">
        <v>1029</v>
      </c>
      <c r="C51" s="21" t="s">
        <v>686</v>
      </c>
      <c r="D51" s="4" t="s">
        <v>6</v>
      </c>
      <c r="E51" s="4">
        <v>5</v>
      </c>
      <c r="F51" s="8" t="s">
        <v>1204</v>
      </c>
      <c r="G51" s="118" t="s">
        <v>1206</v>
      </c>
      <c r="H51" s="53" t="s">
        <v>1225</v>
      </c>
      <c r="I51" s="4" t="s">
        <v>1077</v>
      </c>
      <c r="J51" s="4" t="s">
        <v>11</v>
      </c>
      <c r="K51" s="3"/>
    </row>
    <row r="52" spans="1:11" ht="45">
      <c r="A52" s="4">
        <v>59</v>
      </c>
      <c r="B52" s="56" t="s">
        <v>1030</v>
      </c>
      <c r="C52" s="57" t="s">
        <v>587</v>
      </c>
      <c r="D52" s="53" t="s">
        <v>802</v>
      </c>
      <c r="E52" s="58">
        <v>5</v>
      </c>
      <c r="F52" s="139" t="s">
        <v>1233</v>
      </c>
      <c r="G52" s="138" t="s">
        <v>1245</v>
      </c>
      <c r="H52" s="141" t="s">
        <v>1253</v>
      </c>
      <c r="I52" s="58" t="s">
        <v>1075</v>
      </c>
      <c r="J52" s="4" t="s">
        <v>11</v>
      </c>
      <c r="K52" s="3"/>
    </row>
    <row r="53" spans="1:11" ht="45">
      <c r="A53" s="4">
        <v>60</v>
      </c>
      <c r="B53" s="56" t="s">
        <v>1031</v>
      </c>
      <c r="C53" s="57" t="s">
        <v>1032</v>
      </c>
      <c r="D53" s="53" t="s">
        <v>802</v>
      </c>
      <c r="E53" s="58">
        <v>10</v>
      </c>
      <c r="F53" s="139" t="s">
        <v>1233</v>
      </c>
      <c r="G53" s="138" t="s">
        <v>1245</v>
      </c>
      <c r="H53" s="141" t="s">
        <v>1253</v>
      </c>
      <c r="I53" s="58" t="s">
        <v>1077</v>
      </c>
      <c r="J53" s="4" t="s">
        <v>11</v>
      </c>
      <c r="K53" s="3"/>
    </row>
    <row r="54" spans="1:11" ht="45">
      <c r="A54" s="4">
        <v>61</v>
      </c>
      <c r="B54" s="56" t="s">
        <v>1033</v>
      </c>
      <c r="C54" s="57" t="s">
        <v>1034</v>
      </c>
      <c r="D54" s="53" t="s">
        <v>802</v>
      </c>
      <c r="E54" s="58">
        <v>15</v>
      </c>
      <c r="F54" s="139" t="s">
        <v>1233</v>
      </c>
      <c r="G54" s="138" t="s">
        <v>1245</v>
      </c>
      <c r="H54" s="141" t="s">
        <v>1253</v>
      </c>
      <c r="I54" s="58" t="s">
        <v>1077</v>
      </c>
      <c r="J54" s="4" t="s">
        <v>11</v>
      </c>
      <c r="K54" s="3"/>
    </row>
    <row r="55" spans="1:11" ht="60">
      <c r="A55" s="4">
        <v>62</v>
      </c>
      <c r="B55" s="56" t="s">
        <v>1035</v>
      </c>
      <c r="C55" s="57" t="s">
        <v>1036</v>
      </c>
      <c r="D55" s="53" t="s">
        <v>802</v>
      </c>
      <c r="E55" s="58">
        <v>10</v>
      </c>
      <c r="F55" s="139" t="s">
        <v>1233</v>
      </c>
      <c r="G55" s="138" t="s">
        <v>1245</v>
      </c>
      <c r="H55" s="141" t="s">
        <v>1253</v>
      </c>
      <c r="I55" s="58" t="s">
        <v>1077</v>
      </c>
      <c r="J55" s="4" t="s">
        <v>11</v>
      </c>
      <c r="K55" s="3"/>
    </row>
    <row r="56" spans="1:11" ht="60">
      <c r="A56" s="4">
        <v>63</v>
      </c>
      <c r="B56" s="60" t="s">
        <v>1037</v>
      </c>
      <c r="C56" s="57" t="s">
        <v>686</v>
      </c>
      <c r="D56" s="53" t="s">
        <v>802</v>
      </c>
      <c r="E56" s="58">
        <v>10</v>
      </c>
      <c r="F56" s="139" t="s">
        <v>1233</v>
      </c>
      <c r="G56" s="138" t="s">
        <v>1252</v>
      </c>
      <c r="H56" s="141" t="s">
        <v>1253</v>
      </c>
      <c r="I56" s="58" t="s">
        <v>1077</v>
      </c>
      <c r="J56" s="4" t="s">
        <v>11</v>
      </c>
      <c r="K56" s="3"/>
    </row>
    <row r="57" spans="1:11" ht="60">
      <c r="A57" s="4">
        <v>64</v>
      </c>
      <c r="B57" s="51" t="s">
        <v>1038</v>
      </c>
      <c r="C57" s="59" t="s">
        <v>1039</v>
      </c>
      <c r="D57" s="53" t="s">
        <v>802</v>
      </c>
      <c r="E57" s="58">
        <v>10</v>
      </c>
      <c r="F57" s="141" t="s">
        <v>1234</v>
      </c>
      <c r="G57" s="58"/>
      <c r="H57" s="58"/>
      <c r="I57" s="58"/>
      <c r="J57" s="4" t="s">
        <v>11</v>
      </c>
      <c r="K57" s="3"/>
    </row>
    <row r="58" spans="1:11" ht="60">
      <c r="A58" s="4">
        <v>65</v>
      </c>
      <c r="B58" s="51" t="s">
        <v>1040</v>
      </c>
      <c r="C58" s="59" t="s">
        <v>299</v>
      </c>
      <c r="D58" s="53" t="s">
        <v>802</v>
      </c>
      <c r="E58" s="58">
        <v>10</v>
      </c>
      <c r="F58" s="141" t="s">
        <v>1235</v>
      </c>
      <c r="G58" s="58"/>
      <c r="H58" s="58"/>
      <c r="I58" s="58"/>
      <c r="J58" s="4" t="s">
        <v>11</v>
      </c>
      <c r="K58" s="3"/>
    </row>
    <row r="59" spans="1:11" ht="30">
      <c r="A59" s="4">
        <v>66</v>
      </c>
      <c r="B59" s="51" t="s">
        <v>1041</v>
      </c>
      <c r="C59" s="59" t="s">
        <v>1042</v>
      </c>
      <c r="D59" s="53" t="s">
        <v>802</v>
      </c>
      <c r="E59" s="58">
        <v>10</v>
      </c>
      <c r="F59" s="141" t="s">
        <v>1235</v>
      </c>
      <c r="G59" s="58"/>
      <c r="H59" s="58"/>
      <c r="I59" s="58"/>
      <c r="J59" s="4" t="s">
        <v>11</v>
      </c>
      <c r="K59" s="3"/>
    </row>
    <row r="60" spans="1:11" ht="60">
      <c r="A60" s="4">
        <v>67</v>
      </c>
      <c r="B60" s="51" t="s">
        <v>1043</v>
      </c>
      <c r="C60" s="59" t="s">
        <v>1044</v>
      </c>
      <c r="D60" s="53" t="s">
        <v>802</v>
      </c>
      <c r="E60" s="58">
        <v>10</v>
      </c>
      <c r="F60" s="141" t="s">
        <v>1235</v>
      </c>
      <c r="G60" s="58"/>
      <c r="H60" s="58"/>
      <c r="I60" s="58"/>
      <c r="J60" s="4" t="s">
        <v>11</v>
      </c>
      <c r="K60" s="3"/>
    </row>
    <row r="61" spans="1:11" ht="30">
      <c r="A61" s="4">
        <v>68</v>
      </c>
      <c r="B61" s="51" t="s">
        <v>1045</v>
      </c>
      <c r="C61" s="59" t="s">
        <v>1046</v>
      </c>
      <c r="D61" s="53" t="s">
        <v>802</v>
      </c>
      <c r="E61" s="58">
        <v>10</v>
      </c>
      <c r="F61" s="141" t="s">
        <v>1235</v>
      </c>
      <c r="G61" s="58"/>
      <c r="H61" s="58"/>
      <c r="I61" s="58"/>
      <c r="J61" s="4" t="s">
        <v>11</v>
      </c>
      <c r="K61" s="3"/>
    </row>
    <row r="62" spans="1:11">
      <c r="A62" s="36">
        <f>A61+1</f>
        <v>69</v>
      </c>
      <c r="B62" s="110"/>
      <c r="C62" s="22"/>
      <c r="D62" s="111"/>
      <c r="E62" s="22"/>
      <c r="F62" s="22"/>
      <c r="G62" s="22"/>
      <c r="H62" s="22"/>
      <c r="I62" s="22"/>
      <c r="J62" s="36"/>
      <c r="K62" s="22"/>
    </row>
    <row r="63" spans="1:11">
      <c r="A63" s="36">
        <f t="shared" ref="A63:A73" si="0">A62+1</f>
        <v>70</v>
      </c>
      <c r="B63" s="110"/>
      <c r="C63" s="22"/>
      <c r="D63" s="111"/>
      <c r="E63" s="22"/>
      <c r="F63" s="22"/>
      <c r="G63" s="22"/>
      <c r="H63" s="22"/>
      <c r="I63" s="22"/>
      <c r="J63" s="36"/>
      <c r="K63" s="22"/>
    </row>
    <row r="64" spans="1:11">
      <c r="A64" s="36">
        <f t="shared" si="0"/>
        <v>71</v>
      </c>
      <c r="B64" s="110"/>
      <c r="C64" s="22"/>
      <c r="D64" s="111"/>
      <c r="E64" s="22"/>
      <c r="F64" s="22"/>
      <c r="G64" s="22"/>
      <c r="H64" s="22"/>
      <c r="I64" s="22"/>
      <c r="J64" s="36"/>
      <c r="K64" s="22"/>
    </row>
    <row r="65" spans="1:11">
      <c r="A65" s="36">
        <f t="shared" si="0"/>
        <v>72</v>
      </c>
      <c r="B65" s="110"/>
      <c r="C65" s="22"/>
      <c r="D65" s="111"/>
      <c r="E65" s="22"/>
      <c r="F65" s="22"/>
      <c r="G65" s="22"/>
      <c r="H65" s="22"/>
      <c r="I65" s="22"/>
      <c r="J65" s="36"/>
      <c r="K65" s="22"/>
    </row>
    <row r="66" spans="1:11">
      <c r="A66" s="36">
        <f t="shared" si="0"/>
        <v>73</v>
      </c>
      <c r="B66" s="110"/>
      <c r="C66" s="22"/>
      <c r="D66" s="111"/>
      <c r="E66" s="22"/>
      <c r="F66" s="22"/>
      <c r="G66" s="22"/>
      <c r="H66" s="22"/>
      <c r="I66" s="22"/>
      <c r="J66" s="36"/>
      <c r="K66" s="22"/>
    </row>
    <row r="67" spans="1:11">
      <c r="A67" s="36">
        <f t="shared" si="0"/>
        <v>74</v>
      </c>
      <c r="B67" s="110"/>
      <c r="C67" s="22"/>
      <c r="D67" s="111"/>
      <c r="E67" s="22"/>
      <c r="F67" s="22"/>
      <c r="G67" s="22"/>
      <c r="H67" s="22"/>
      <c r="I67" s="22"/>
      <c r="J67" s="36"/>
      <c r="K67" s="22"/>
    </row>
    <row r="68" spans="1:11">
      <c r="A68" s="36">
        <f t="shared" si="0"/>
        <v>75</v>
      </c>
      <c r="B68" s="110"/>
      <c r="C68" s="22"/>
      <c r="D68" s="111"/>
      <c r="E68" s="22"/>
      <c r="F68" s="22"/>
      <c r="G68" s="22"/>
      <c r="H68" s="22"/>
      <c r="I68" s="22"/>
      <c r="J68" s="36"/>
      <c r="K68" s="22"/>
    </row>
    <row r="69" spans="1:11">
      <c r="A69" s="36">
        <f t="shared" si="0"/>
        <v>76</v>
      </c>
      <c r="B69" s="110"/>
      <c r="C69" s="22"/>
      <c r="D69" s="111"/>
      <c r="E69" s="22"/>
      <c r="F69" s="22"/>
      <c r="G69" s="22"/>
      <c r="H69" s="22"/>
      <c r="I69" s="22"/>
      <c r="J69" s="36"/>
      <c r="K69" s="22"/>
    </row>
    <row r="70" spans="1:11">
      <c r="A70" s="36">
        <f t="shared" si="0"/>
        <v>77</v>
      </c>
      <c r="B70" s="110"/>
      <c r="C70" s="22"/>
      <c r="D70" s="111"/>
      <c r="E70" s="22"/>
      <c r="F70" s="22"/>
      <c r="G70" s="22"/>
      <c r="H70" s="22"/>
      <c r="I70" s="22"/>
      <c r="J70" s="36"/>
      <c r="K70" s="22"/>
    </row>
    <row r="71" spans="1:11">
      <c r="A71" s="36">
        <f t="shared" si="0"/>
        <v>78</v>
      </c>
      <c r="B71" s="110"/>
      <c r="C71" s="22"/>
      <c r="D71" s="111"/>
      <c r="E71" s="22"/>
      <c r="F71" s="22"/>
      <c r="G71" s="22"/>
      <c r="H71" s="22"/>
      <c r="I71" s="22"/>
      <c r="J71" s="36"/>
      <c r="K71" s="22"/>
    </row>
    <row r="72" spans="1:11">
      <c r="A72" s="36">
        <f t="shared" si="0"/>
        <v>79</v>
      </c>
      <c r="B72" s="110"/>
      <c r="C72" s="22"/>
      <c r="D72" s="111"/>
      <c r="E72" s="22"/>
      <c r="F72" s="22"/>
      <c r="G72" s="22"/>
      <c r="H72" s="22"/>
      <c r="I72" s="22"/>
      <c r="J72" s="36"/>
      <c r="K72" s="22"/>
    </row>
    <row r="73" spans="1:11">
      <c r="A73" s="36">
        <f t="shared" si="0"/>
        <v>80</v>
      </c>
      <c r="B73" s="110"/>
      <c r="C73" s="22"/>
      <c r="D73" s="111"/>
      <c r="E73" s="22"/>
      <c r="F73" s="22"/>
      <c r="G73" s="22"/>
      <c r="H73" s="22"/>
      <c r="I73" s="22"/>
      <c r="J73" s="36"/>
      <c r="K73" s="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F1" sqref="F1:F1048576"/>
    </sheetView>
  </sheetViews>
  <sheetFormatPr defaultColWidth="9.140625" defaultRowHeight="15"/>
  <cols>
    <col min="1" max="1" width="6.140625" style="18" customWidth="1"/>
    <col min="2" max="2" width="36.42578125" style="18" customWidth="1"/>
    <col min="3" max="3" width="31.28515625" style="18" customWidth="1"/>
    <col min="4" max="4" width="10.42578125" style="18" customWidth="1"/>
    <col min="5" max="9" width="13.5703125" style="18" customWidth="1"/>
    <col min="10" max="16384" width="9.140625" style="18"/>
  </cols>
  <sheetData>
    <row r="1" spans="1:11" ht="28.5">
      <c r="A1" s="46" t="s">
        <v>0</v>
      </c>
      <c r="B1" s="47" t="s">
        <v>20</v>
      </c>
      <c r="C1" s="47" t="s">
        <v>22</v>
      </c>
      <c r="D1" s="46" t="s">
        <v>21</v>
      </c>
      <c r="E1" s="46" t="s">
        <v>8</v>
      </c>
      <c r="F1" s="115" t="s">
        <v>1133</v>
      </c>
      <c r="G1" s="14" t="s">
        <v>1104</v>
      </c>
      <c r="H1" s="14" t="s">
        <v>1134</v>
      </c>
      <c r="I1" s="115" t="s">
        <v>1069</v>
      </c>
      <c r="J1" s="46" t="s">
        <v>10</v>
      </c>
      <c r="K1" s="46" t="s">
        <v>9</v>
      </c>
    </row>
    <row r="2" spans="1:11" ht="30">
      <c r="A2" s="4">
        <v>1</v>
      </c>
      <c r="B2" s="51" t="s">
        <v>1216</v>
      </c>
      <c r="C2" s="79" t="s">
        <v>1217</v>
      </c>
      <c r="D2" s="53" t="s">
        <v>6</v>
      </c>
      <c r="E2" s="53">
        <v>10</v>
      </c>
      <c r="F2" s="8" t="s">
        <v>1204</v>
      </c>
      <c r="G2" s="118" t="s">
        <v>1206</v>
      </c>
      <c r="H2" s="53" t="s">
        <v>1225</v>
      </c>
      <c r="I2" s="53" t="s">
        <v>1110</v>
      </c>
      <c r="J2" s="4" t="s">
        <v>11</v>
      </c>
      <c r="K2" s="4" t="s">
        <v>1054</v>
      </c>
    </row>
    <row r="3" spans="1:11" ht="30">
      <c r="A3" s="4">
        <v>2</v>
      </c>
      <c r="B3" s="51" t="s">
        <v>1047</v>
      </c>
      <c r="C3" s="79" t="s">
        <v>1048</v>
      </c>
      <c r="D3" s="53" t="s">
        <v>828</v>
      </c>
      <c r="E3" s="58">
        <v>10</v>
      </c>
      <c r="F3" s="141" t="s">
        <v>1257</v>
      </c>
      <c r="G3" s="58"/>
      <c r="H3" s="58"/>
      <c r="I3" s="58"/>
      <c r="J3" s="4" t="s">
        <v>11</v>
      </c>
      <c r="K3" s="4" t="s">
        <v>1054</v>
      </c>
    </row>
    <row r="4" spans="1:11" ht="30">
      <c r="A4" s="4">
        <v>3</v>
      </c>
      <c r="B4" s="51" t="s">
        <v>1049</v>
      </c>
      <c r="C4" s="52" t="s">
        <v>1218</v>
      </c>
      <c r="D4" s="53" t="s">
        <v>828</v>
      </c>
      <c r="E4" s="80">
        <v>29.64</v>
      </c>
      <c r="F4" s="141" t="s">
        <v>1257</v>
      </c>
      <c r="G4" s="153" t="s">
        <v>1258</v>
      </c>
      <c r="H4" s="80"/>
      <c r="I4" s="80" t="s">
        <v>1094</v>
      </c>
      <c r="J4" s="4" t="s">
        <v>12</v>
      </c>
      <c r="K4" s="4" t="s">
        <v>1055</v>
      </c>
    </row>
    <row r="5" spans="1:11" ht="45">
      <c r="A5" s="4">
        <v>4</v>
      </c>
      <c r="B5" s="51" t="s">
        <v>1050</v>
      </c>
      <c r="C5" s="52" t="s">
        <v>1219</v>
      </c>
      <c r="D5" s="53" t="s">
        <v>828</v>
      </c>
      <c r="E5" s="80">
        <v>29.64</v>
      </c>
      <c r="F5" s="141" t="s">
        <v>1257</v>
      </c>
      <c r="G5" s="153" t="s">
        <v>1258</v>
      </c>
      <c r="H5" s="80"/>
      <c r="I5" s="80" t="s">
        <v>1076</v>
      </c>
      <c r="J5" s="4" t="s">
        <v>12</v>
      </c>
      <c r="K5" s="4" t="s">
        <v>1055</v>
      </c>
    </row>
    <row r="6" spans="1:11" ht="45">
      <c r="A6" s="4">
        <v>5</v>
      </c>
      <c r="B6" s="51" t="s">
        <v>1051</v>
      </c>
      <c r="C6" s="52" t="s">
        <v>1220</v>
      </c>
      <c r="D6" s="53" t="s">
        <v>828</v>
      </c>
      <c r="E6" s="80">
        <v>29.64</v>
      </c>
      <c r="F6" s="141" t="s">
        <v>1257</v>
      </c>
      <c r="G6" s="153" t="s">
        <v>1258</v>
      </c>
      <c r="H6" s="80"/>
      <c r="I6" s="80" t="s">
        <v>1094</v>
      </c>
      <c r="J6" s="4" t="s">
        <v>12</v>
      </c>
      <c r="K6" s="4" t="s">
        <v>1055</v>
      </c>
    </row>
    <row r="7" spans="1:11" ht="30">
      <c r="A7" s="4">
        <v>6</v>
      </c>
      <c r="B7" s="51" t="s">
        <v>1052</v>
      </c>
      <c r="C7" s="52" t="s">
        <v>1221</v>
      </c>
      <c r="D7" s="53" t="s">
        <v>828</v>
      </c>
      <c r="E7" s="80">
        <v>29.64</v>
      </c>
      <c r="F7" s="141" t="s">
        <v>1257</v>
      </c>
      <c r="G7" s="153" t="s">
        <v>1258</v>
      </c>
      <c r="H7" s="80"/>
      <c r="I7" s="80" t="s">
        <v>1076</v>
      </c>
      <c r="J7" s="4" t="s">
        <v>12</v>
      </c>
      <c r="K7" s="4" t="s">
        <v>1055</v>
      </c>
    </row>
    <row r="8" spans="1:11" ht="75">
      <c r="A8" s="36">
        <f>A7+1</f>
        <v>7</v>
      </c>
      <c r="B8" s="51" t="s">
        <v>1053</v>
      </c>
      <c r="C8" s="52" t="s">
        <v>1222</v>
      </c>
      <c r="D8" s="53" t="s">
        <v>828</v>
      </c>
      <c r="E8" s="80">
        <v>29.64</v>
      </c>
      <c r="F8" s="141" t="s">
        <v>1257</v>
      </c>
      <c r="G8" s="153" t="s">
        <v>1258</v>
      </c>
      <c r="H8" s="80"/>
      <c r="I8" s="80" t="s">
        <v>1094</v>
      </c>
      <c r="J8" s="4" t="s">
        <v>12</v>
      </c>
      <c r="K8" s="4" t="s">
        <v>1055</v>
      </c>
    </row>
    <row r="9" spans="1:11">
      <c r="A9" s="36">
        <f t="shared" ref="A9:A19" si="0">A8+1</f>
        <v>8</v>
      </c>
      <c r="B9" s="110"/>
      <c r="C9" s="22"/>
      <c r="D9" s="111">
        <v>2022</v>
      </c>
      <c r="E9" s="22"/>
      <c r="F9" s="22"/>
      <c r="G9" s="22"/>
      <c r="H9" s="22"/>
      <c r="I9" s="22"/>
      <c r="J9" s="36"/>
      <c r="K9" s="22"/>
    </row>
    <row r="10" spans="1:11">
      <c r="A10" s="36">
        <f t="shared" si="0"/>
        <v>9</v>
      </c>
      <c r="B10" s="110"/>
      <c r="C10" s="22"/>
      <c r="D10" s="111">
        <v>2022</v>
      </c>
      <c r="E10" s="22"/>
      <c r="F10" s="22"/>
      <c r="G10" s="22"/>
      <c r="H10" s="22"/>
      <c r="I10" s="22"/>
      <c r="J10" s="36"/>
      <c r="K10" s="22"/>
    </row>
    <row r="11" spans="1:11">
      <c r="A11" s="36">
        <f t="shared" si="0"/>
        <v>10</v>
      </c>
      <c r="B11" s="110"/>
      <c r="C11" s="22"/>
      <c r="D11" s="111">
        <v>2022</v>
      </c>
      <c r="E11" s="22"/>
      <c r="F11" s="22"/>
      <c r="G11" s="22"/>
      <c r="H11" s="22"/>
      <c r="I11" s="22"/>
      <c r="J11" s="36"/>
      <c r="K11" s="22"/>
    </row>
    <row r="12" spans="1:11">
      <c r="A12" s="36">
        <f t="shared" si="0"/>
        <v>11</v>
      </c>
      <c r="B12" s="110"/>
      <c r="C12" s="22"/>
      <c r="D12" s="111">
        <v>2022</v>
      </c>
      <c r="E12" s="22"/>
      <c r="F12" s="22"/>
      <c r="G12" s="22"/>
      <c r="H12" s="22"/>
      <c r="I12" s="22"/>
      <c r="J12" s="36"/>
      <c r="K12" s="22"/>
    </row>
    <row r="13" spans="1:11">
      <c r="A13" s="36">
        <f t="shared" si="0"/>
        <v>12</v>
      </c>
      <c r="B13" s="110"/>
      <c r="C13" s="22"/>
      <c r="D13" s="111">
        <v>2022</v>
      </c>
      <c r="E13" s="22"/>
      <c r="F13" s="22"/>
      <c r="G13" s="22"/>
      <c r="H13" s="22"/>
      <c r="I13" s="22"/>
      <c r="J13" s="36"/>
      <c r="K13" s="22"/>
    </row>
    <row r="14" spans="1:11">
      <c r="A14" s="36">
        <f t="shared" si="0"/>
        <v>13</v>
      </c>
      <c r="B14" s="110"/>
      <c r="C14" s="22"/>
      <c r="D14" s="111">
        <v>2022</v>
      </c>
      <c r="E14" s="22"/>
      <c r="F14" s="22"/>
      <c r="G14" s="22"/>
      <c r="H14" s="22"/>
      <c r="I14" s="22"/>
      <c r="J14" s="36"/>
      <c r="K14" s="22"/>
    </row>
    <row r="15" spans="1:11">
      <c r="A15" s="36">
        <f t="shared" si="0"/>
        <v>14</v>
      </c>
      <c r="B15" s="110"/>
      <c r="C15" s="22"/>
      <c r="D15" s="111">
        <v>2022</v>
      </c>
      <c r="E15" s="22"/>
      <c r="F15" s="22"/>
      <c r="G15" s="22"/>
      <c r="H15" s="22"/>
      <c r="I15" s="22"/>
      <c r="J15" s="36"/>
      <c r="K15" s="22"/>
    </row>
    <row r="16" spans="1:11">
      <c r="A16" s="36">
        <f t="shared" si="0"/>
        <v>15</v>
      </c>
      <c r="B16" s="110"/>
      <c r="C16" s="22"/>
      <c r="D16" s="111">
        <v>2022</v>
      </c>
      <c r="E16" s="22"/>
      <c r="F16" s="22"/>
      <c r="G16" s="22"/>
      <c r="H16" s="22"/>
      <c r="I16" s="22"/>
      <c r="J16" s="36"/>
      <c r="K16" s="22"/>
    </row>
    <row r="17" spans="1:11">
      <c r="A17" s="36">
        <f t="shared" si="0"/>
        <v>16</v>
      </c>
      <c r="B17" s="110"/>
      <c r="C17" s="22"/>
      <c r="D17" s="111">
        <v>2022</v>
      </c>
      <c r="E17" s="22"/>
      <c r="F17" s="22"/>
      <c r="G17" s="22"/>
      <c r="H17" s="22"/>
      <c r="I17" s="22"/>
      <c r="J17" s="36"/>
      <c r="K17" s="22"/>
    </row>
    <row r="18" spans="1:11">
      <c r="A18" s="36">
        <f t="shared" si="0"/>
        <v>17</v>
      </c>
      <c r="B18" s="110"/>
      <c r="C18" s="22"/>
      <c r="D18" s="111">
        <v>2022</v>
      </c>
      <c r="E18" s="22"/>
      <c r="F18" s="22"/>
      <c r="G18" s="22"/>
      <c r="H18" s="22"/>
      <c r="I18" s="22"/>
      <c r="J18" s="36"/>
      <c r="K18" s="22"/>
    </row>
    <row r="19" spans="1:11">
      <c r="A19" s="36">
        <f t="shared" si="0"/>
        <v>18</v>
      </c>
      <c r="B19" s="110"/>
      <c r="C19" s="22"/>
      <c r="D19" s="111">
        <v>2022</v>
      </c>
      <c r="E19" s="22"/>
      <c r="F19" s="22"/>
      <c r="G19" s="22"/>
      <c r="H19" s="22"/>
      <c r="I19" s="22"/>
      <c r="J19" s="36"/>
      <c r="K19" s="22"/>
    </row>
    <row r="20" spans="1:11">
      <c r="B20" s="110"/>
      <c r="C20" s="22"/>
      <c r="D20" s="111">
        <v>2022</v>
      </c>
      <c r="E20" s="22"/>
      <c r="F20" s="22"/>
      <c r="G20" s="22"/>
      <c r="H20" s="22"/>
      <c r="I20" s="22"/>
      <c r="J20" s="36"/>
      <c r="K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Bảng tổng hợp</vt:lpstr>
      <vt:lpstr>Khoa Kinht ế</vt:lpstr>
      <vt:lpstr>Khoa Kế toán</vt:lpstr>
      <vt:lpstr>Khoa QTKD</vt:lpstr>
      <vt:lpstr>Khoa QLLKT</vt:lpstr>
      <vt:lpstr>Khoa NHTC</vt:lpstr>
      <vt:lpstr>Khoa Marketing TM&amp;DL</vt:lpstr>
      <vt:lpstr>Khoa KHCB</vt:lpstr>
      <vt:lpstr>VienDDaTTQT; QT&amp;NNL</vt:lpstr>
      <vt:lpstr>Sheet1</vt:lpstr>
      <vt:lpstr>'Khoa QTKD'!OLE_LINK4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2021-08-03T03:21:44Z</dcterms:created>
  <dcterms:modified xsi:type="dcterms:W3CDTF">2022-04-08T01:17:45Z</dcterms:modified>
</cp:coreProperties>
</file>